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uvod" sheetId="1" state="visible" r:id="rId3"/>
    <sheet name="OU BP" sheetId="2" state="visible" r:id="rId4"/>
    <sheet name="ZŠ BP" sheetId="3" state="visible" r:id="rId5"/>
    <sheet name="OU BV" sheetId="4" state="visible" r:id="rId6"/>
    <sheet name="ZŠ BV" sheetId="5" state="visible" r:id="rId7"/>
    <sheet name="OU KP" sheetId="6" state="visible" r:id="rId8"/>
    <sheet name="OU KV" sheetId="7" state="visible" r:id="rId9"/>
    <sheet name="FO príjmy" sheetId="8" state="visible" r:id="rId10"/>
    <sheet name="FO výdavky" sheetId="9" state="visible" r:id="rId11"/>
    <sheet name="Vysledok" sheetId="10" state="visible" r:id="rId1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<sst xmlns="http://schemas.openxmlformats.org/spreadsheetml/2006/main" count="554" uniqueCount="254">
  <si>
    <t xml:space="preserve">Návrh rozpočtu Obce Kvačany pre rok 2025 roky 2026 a 2027 vyvesený na úradnej tabuli dňa ……….</t>
  </si>
  <si>
    <t xml:space="preserve">Dátum začiatku lehoty na pripomienkové konanie ………..</t>
  </si>
  <si>
    <t xml:space="preserve">Pripomienky zasielať na adresu : Obecný úrad Kvačany 100,  032 23 Liptovská Sielnica</t>
  </si>
  <si>
    <t xml:space="preserve">Vyhodnotenie pripomienok k návrhu rozpočtu na rok 2025 a roky 2026 a 2027</t>
  </si>
  <si>
    <t xml:space="preserve">bude ukončené dňa ………………..</t>
  </si>
  <si>
    <t xml:space="preserve">Rozpočet Obce Kvačany pre rok  2025 a roky 2026 a 2027  schválený uznesením č..................</t>
  </si>
  <si>
    <t xml:space="preserve">Rozpočet Obce Kvačany pre rok 2025 a roky 2026 a 2027 vyhlásený vyvesením na úradnej tabuli dňa ...............</t>
  </si>
  <si>
    <t xml:space="preserve">Návrh Rozpočtu</t>
  </si>
  <si>
    <t xml:space="preserve">Obce Kvačany</t>
  </si>
  <si>
    <t xml:space="preserve">V Kvačanoch, november 2024</t>
  </si>
  <si>
    <t xml:space="preserve">Bežné príjmy OBEC</t>
  </si>
  <si>
    <t xml:space="preserve">Ukazovateľ</t>
  </si>
  <si>
    <t xml:space="preserve">rozpočet plnenie</t>
  </si>
  <si>
    <t xml:space="preserve">Posledný upravený rozpočet </t>
  </si>
  <si>
    <t xml:space="preserve">Očakávaný rozpočet</t>
  </si>
  <si>
    <t xml:space="preserve">rozpočet na rok</t>
  </si>
  <si>
    <t xml:space="preserve">DAŇOVÉ PRÍJMY</t>
  </si>
  <si>
    <t xml:space="preserve">Dane z príjmov fyzických osôb</t>
  </si>
  <si>
    <t xml:space="preserve">Daň z príjmov fyzickej osoby</t>
  </si>
  <si>
    <t xml:space="preserve">Dane z majetku</t>
  </si>
  <si>
    <t xml:space="preserve">Daň z nehnuteľností</t>
  </si>
  <si>
    <t xml:space="preserve">Dane za tovary a služby</t>
  </si>
  <si>
    <t xml:space="preserve">Daň za psa</t>
  </si>
  <si>
    <t xml:space="preserve">Daň za nevýherné automaty</t>
  </si>
  <si>
    <t xml:space="preserve">Daň za ubytovanie</t>
  </si>
  <si>
    <t xml:space="preserve">TKO miestny poplatok</t>
  </si>
  <si>
    <t xml:space="preserve">NEDAŇOVÉ PRÍJMY</t>
  </si>
  <si>
    <t xml:space="preserve">Príjmy z vlastníctva majetku</t>
  </si>
  <si>
    <t xml:space="preserve">Prenájom pozemkov</t>
  </si>
  <si>
    <t xml:space="preserve">Prenájom bytových a nebytových priestorov</t>
  </si>
  <si>
    <t xml:space="preserve">Administratívne poplatky a platby</t>
  </si>
  <si>
    <t xml:space="preserve">Administratívne poplatky</t>
  </si>
  <si>
    <t xml:space="preserve">Za porušenie predpisov</t>
  </si>
  <si>
    <t xml:space="preserve">Poplatky a platby z  predaja a služieb </t>
  </si>
  <si>
    <t xml:space="preserve">Úroky z tuzemských úverov</t>
  </si>
  <si>
    <t xml:space="preserve">Z vkladov</t>
  </si>
  <si>
    <t xml:space="preserve">Iné nedaňové príjmy</t>
  </si>
  <si>
    <t xml:space="preserve">Z dobropisov a vratiek</t>
  </si>
  <si>
    <t xml:space="preserve">GRANTY A TRANSFERY</t>
  </si>
  <si>
    <t xml:space="preserve">Tuzemské bežné granty a transfery</t>
  </si>
  <si>
    <t xml:space="preserve">Dobrovoľná požiarna ochrana SR</t>
  </si>
  <si>
    <t xml:space="preserve">Granty a sponzorské príspevky</t>
  </si>
  <si>
    <t xml:space="preserve">Transfer – ZŠ z OU ZA</t>
  </si>
  <si>
    <t xml:space="preserve">Transfer – MŠ z OU ZA</t>
  </si>
  <si>
    <t xml:space="preserve">Transfer – Ukrajina</t>
  </si>
  <si>
    <t xml:space="preserve">Transfer – VOĽBY</t>
  </si>
  <si>
    <t xml:space="preserve">Transfer – UPSVaR stravovanie</t>
  </si>
  <si>
    <t xml:space="preserve">Transfer – refundácia MŠ</t>
  </si>
  <si>
    <t xml:space="preserve">Transfer – refundácia ZŠ</t>
  </si>
  <si>
    <t xml:space="preserve">Transfer – COVID</t>
  </si>
  <si>
    <t xml:space="preserve">Transfer – energie</t>
  </si>
  <si>
    <t xml:space="preserve">Transfer – stavebný poriadok</t>
  </si>
  <si>
    <t xml:space="preserve">Transfer –na dopravu a cestné komunikácie</t>
  </si>
  <si>
    <t xml:space="preserve">Transfer – životné prostredie</t>
  </si>
  <si>
    <t xml:space="preserve">Transfer – evidencia obyvateľov</t>
  </si>
  <si>
    <t xml:space="preserve">OU</t>
  </si>
  <si>
    <t xml:space="preserve">Bežné príjmy spolu</t>
  </si>
  <si>
    <t xml:space="preserve">Bežné príjmy ZŠ</t>
  </si>
  <si>
    <t xml:space="preserve">CELKOM</t>
  </si>
  <si>
    <t xml:space="preserve">Granty - projekty</t>
  </si>
  <si>
    <t xml:space="preserve">Z prenajatých budov, priestorov</t>
  </si>
  <si>
    <t xml:space="preserve">Príjem – potraviny</t>
  </si>
  <si>
    <t xml:space="preserve">Príjem – réžia</t>
  </si>
  <si>
    <t xml:space="preserve">Dobropisy a vratky</t>
  </si>
  <si>
    <t xml:space="preserve">Z prenajatých budov, priestorov (tábory)</t>
  </si>
  <si>
    <t xml:space="preserve">Poplatky a platby z  predaja a služieb (ŠKD)</t>
  </si>
  <si>
    <t xml:space="preserve">Úroky z vkladov</t>
  </si>
  <si>
    <t xml:space="preserve">Odvod réžie ŠJ</t>
  </si>
  <si>
    <t xml:space="preserve">Bežné transfery</t>
  </si>
  <si>
    <t xml:space="preserve">1AC</t>
  </si>
  <si>
    <t xml:space="preserve">Bežné transfery – projekty I.</t>
  </si>
  <si>
    <t xml:space="preserve">Bežné transfery – projekty II.</t>
  </si>
  <si>
    <t xml:space="preserve">Bežné transfery – ERASMUS</t>
  </si>
  <si>
    <t xml:space="preserve">Bežné transfery – UPSVaR ŠJ</t>
  </si>
  <si>
    <t xml:space="preserve">ZŠ</t>
  </si>
  <si>
    <t xml:space="preserve">Bežné výdavky OBEC</t>
  </si>
  <si>
    <t xml:space="preserve">Všeobecné verejné služby</t>
  </si>
  <si>
    <t xml:space="preserve">01.1.1</t>
  </si>
  <si>
    <t xml:space="preserve">Výkonné a zákonodarné orgány (OcÚ)</t>
  </si>
  <si>
    <t xml:space="preserve">Bežné výdavky</t>
  </si>
  <si>
    <t xml:space="preserve">41</t>
  </si>
  <si>
    <t xml:space="preserve">Mzdy, platy a ostatné osobné vyrovnania</t>
  </si>
  <si>
    <t xml:space="preserve">111</t>
  </si>
  <si>
    <t xml:space="preserve">Poistné a príspevok do poisťovní</t>
  </si>
  <si>
    <t xml:space="preserve">Tovary a služby </t>
  </si>
  <si>
    <t xml:space="preserve">Príspevky združeniam</t>
  </si>
  <si>
    <t xml:space="preserve">01.6.0</t>
  </si>
  <si>
    <t xml:space="preserve">Všeobecné verejné služby (VOĽBY)</t>
  </si>
  <si>
    <t xml:space="preserve">01.7.0</t>
  </si>
  <si>
    <t xml:space="preserve">Transakcie verejného dlhu</t>
  </si>
  <si>
    <t xml:space="preserve">Splácanie úrokov</t>
  </si>
  <si>
    <t xml:space="preserve">2</t>
  </si>
  <si>
    <t xml:space="preserve">Civilná ochrana</t>
  </si>
  <si>
    <t xml:space="preserve">02.2.0</t>
  </si>
  <si>
    <t xml:space="preserve">3</t>
  </si>
  <si>
    <t xml:space="preserve">Verejný poriadok a bezpečnosť</t>
  </si>
  <si>
    <t xml:space="preserve">03.2.0</t>
  </si>
  <si>
    <t xml:space="preserve">Ochrana pred požiarmi</t>
  </si>
  <si>
    <t xml:space="preserve">71</t>
  </si>
  <si>
    <t xml:space="preserve">4</t>
  </si>
  <si>
    <t xml:space="preserve">Ekonomická oblasť</t>
  </si>
  <si>
    <t xml:space="preserve">04.5.1</t>
  </si>
  <si>
    <t xml:space="preserve">Cestná doprava</t>
  </si>
  <si>
    <t xml:space="preserve">Tovary a služby</t>
  </si>
  <si>
    <t xml:space="preserve">Transfery - SAD</t>
  </si>
  <si>
    <t xml:space="preserve">5</t>
  </si>
  <si>
    <t xml:space="preserve">Ochrana životného prostredia</t>
  </si>
  <si>
    <t xml:space="preserve">05.1.0</t>
  </si>
  <si>
    <t xml:space="preserve">Nakladanie s odpadmi</t>
  </si>
  <si>
    <t xml:space="preserve">05.4.0</t>
  </si>
  <si>
    <t xml:space="preserve">Ochrana prírody a krajiny (povodne)</t>
  </si>
  <si>
    <t xml:space="preserve">Bývanie a občianska vybavenosť</t>
  </si>
  <si>
    <t xml:space="preserve">06.1.0</t>
  </si>
  <si>
    <t xml:space="preserve">Rozvoj bývania</t>
  </si>
  <si>
    <t xml:space="preserve">06.2.0</t>
  </si>
  <si>
    <t xml:space="preserve">Rozvoj obce</t>
  </si>
  <si>
    <t xml:space="preserve">Transfery</t>
  </si>
  <si>
    <t xml:space="preserve">06.4.0</t>
  </si>
  <si>
    <t xml:space="preserve">Verejné osvetlenie</t>
  </si>
  <si>
    <t xml:space="preserve">8</t>
  </si>
  <si>
    <t xml:space="preserve">Rekreácia, kultúra a náboženstvo</t>
  </si>
  <si>
    <t xml:space="preserve">08.1.0</t>
  </si>
  <si>
    <t xml:space="preserve">Rekreačné a športové služby (TJ)</t>
  </si>
  <si>
    <t xml:space="preserve">08.2.0</t>
  </si>
  <si>
    <t xml:space="preserve">Kultúrne služby (KD)</t>
  </si>
  <si>
    <t xml:space="preserve">08.3.0</t>
  </si>
  <si>
    <t xml:space="preserve">Vysielacie a vydavateľské služby (MR)</t>
  </si>
  <si>
    <t xml:space="preserve">08.4.0</t>
  </si>
  <si>
    <t xml:space="preserve">Náboženské a iné spoločenské služby (DS)</t>
  </si>
  <si>
    <t xml:space="preserve">Vzdelávanie</t>
  </si>
  <si>
    <t xml:space="preserve">09.1.1</t>
  </si>
  <si>
    <t xml:space="preserve">Predprimárne vzdelávanie (MŠ)</t>
  </si>
  <si>
    <t xml:space="preserve">11UA</t>
  </si>
  <si>
    <t xml:space="preserve">131</t>
  </si>
  <si>
    <t xml:space="preserve">10</t>
  </si>
  <si>
    <t xml:space="preserve">Sociálne zabezpečenie</t>
  </si>
  <si>
    <t xml:space="preserve">10.2.0</t>
  </si>
  <si>
    <t xml:space="preserve">Staroba (dôchodcovia)</t>
  </si>
  <si>
    <t xml:space="preserve">10.3.0</t>
  </si>
  <si>
    <t xml:space="preserve">Pozostalí</t>
  </si>
  <si>
    <t xml:space="preserve">10.4.0</t>
  </si>
  <si>
    <t xml:space="preserve">Rodina a deti</t>
  </si>
  <si>
    <t xml:space="preserve">10.7.0</t>
  </si>
  <si>
    <t xml:space="preserve">Sociálna výpomoc</t>
  </si>
  <si>
    <t xml:space="preserve">Bežné výdavky spolu</t>
  </si>
  <si>
    <t xml:space="preserve">Bežné výdavky ZŠ</t>
  </si>
  <si>
    <t xml:space="preserve">09.1.2.1</t>
  </si>
  <si>
    <t xml:space="preserve">Primárne vzdelávanie I. stupeň</t>
  </si>
  <si>
    <t xml:space="preserve">09.2.1.1</t>
  </si>
  <si>
    <t xml:space="preserve">Sekundárne vzdelávanie II. stupeň</t>
  </si>
  <si>
    <t xml:space="preserve">09.5.0.0</t>
  </si>
  <si>
    <t xml:space="preserve">Vzdelávanie nedefinované podľa úrovne (ŠKD)</t>
  </si>
  <si>
    <t xml:space="preserve">09.6.0.3</t>
  </si>
  <si>
    <t xml:space="preserve">Vedľajšie služby v rámci vzdelávania (ŠJ)</t>
  </si>
  <si>
    <t xml:space="preserve">Sekundárne vzdelávanie I. stupeň</t>
  </si>
  <si>
    <t xml:space="preserve">1AG</t>
  </si>
  <si>
    <t xml:space="preserve">Kapitálové príjmy OBEC</t>
  </si>
  <si>
    <t xml:space="preserve">Kapitálové príjmy </t>
  </si>
  <si>
    <t xml:space="preserve">Príjem z predaja pozemkov</t>
  </si>
  <si>
    <t xml:space="preserve">Príjem z predaja kap. Aktív /zberač/</t>
  </si>
  <si>
    <t xml:space="preserve">GRANTY A  TRANSFERY </t>
  </si>
  <si>
    <t xml:space="preserve">Tuzemské kapitálové granty </t>
  </si>
  <si>
    <t xml:space="preserve">Kapitálové príjmy spolu</t>
  </si>
  <si>
    <t xml:space="preserve">Kapitálové výdavky OBEC</t>
  </si>
  <si>
    <t xml:space="preserve">Príprava a implementácia rozvoj. projektov</t>
  </si>
  <si>
    <t xml:space="preserve">01.110</t>
  </si>
  <si>
    <t xml:space="preserve">Nákup pozemkov</t>
  </si>
  <si>
    <t xml:space="preserve">Územný plán obce</t>
  </si>
  <si>
    <t xml:space="preserve">Územný plán obce – RF</t>
  </si>
  <si>
    <t xml:space="preserve">Nákup výpočtovej techniky</t>
  </si>
  <si>
    <t xml:space="preserve">08.200</t>
  </si>
  <si>
    <t xml:space="preserve">Rekonštrukcia a modernizácia – KD RF</t>
  </si>
  <si>
    <t xml:space="preserve">07.400</t>
  </si>
  <si>
    <t xml:space="preserve">Nákup prevádzkových strojov a zariadení</t>
  </si>
  <si>
    <t xml:space="preserve">04.510</t>
  </si>
  <si>
    <t xml:space="preserve">Rekonštrukcia a modernizácia – MK z RF</t>
  </si>
  <si>
    <t xml:space="preserve">06.600</t>
  </si>
  <si>
    <t xml:space="preserve">Rekonštrukcia a modernizácia – Byty</t>
  </si>
  <si>
    <t xml:space="preserve">09.121</t>
  </si>
  <si>
    <t xml:space="preserve">Prípravná a projektová dokumentácia – ZŠ</t>
  </si>
  <si>
    <t xml:space="preserve">05.400</t>
  </si>
  <si>
    <t xml:space="preserve">Realizácia nových stavieb – povodne</t>
  </si>
  <si>
    <t xml:space="preserve">03.200</t>
  </si>
  <si>
    <t xml:space="preserve">Rekonštrukcia a modernizácia – DHZ – z dotácie 2020</t>
  </si>
  <si>
    <t xml:space="preserve">Rekonštrukcia a modernizácia – DHZ – z RF</t>
  </si>
  <si>
    <t xml:space="preserve">Rekonštrukcia a modernizácia – DHZ </t>
  </si>
  <si>
    <t xml:space="preserve">06.200</t>
  </si>
  <si>
    <t xml:space="preserve">Rekonštrukcia a modernizácia – VP</t>
  </si>
  <si>
    <t xml:space="preserve">06.400</t>
  </si>
  <si>
    <t xml:space="preserve">Rekonštrukcia a modernizácia – VO – RF</t>
  </si>
  <si>
    <t xml:space="preserve">08.100</t>
  </si>
  <si>
    <t xml:space="preserve">Rekonštrukcia a modernizácia – TJ</t>
  </si>
  <si>
    <t xml:space="preserve">08.300</t>
  </si>
  <si>
    <t xml:space="preserve">Rekonštrukcia a modernizácia – MR</t>
  </si>
  <si>
    <t xml:space="preserve">08.400</t>
  </si>
  <si>
    <t xml:space="preserve">Rekonštrukcia a modernizácia – DS z NFV</t>
  </si>
  <si>
    <t xml:space="preserve">Rekonštrukcia a modernizácia – DS z RF</t>
  </si>
  <si>
    <t xml:space="preserve">09.110</t>
  </si>
  <si>
    <t xml:space="preserve">Rekonštrukcia a modernizácia – MŠ</t>
  </si>
  <si>
    <t xml:space="preserve">Rekonštrukcia a modernizácia – MŠ z RF</t>
  </si>
  <si>
    <t xml:space="preserve">Rekonštrukcia a modernizácia – ZŠ  </t>
  </si>
  <si>
    <t xml:space="preserve">Rekonštrukcia a modernizácia – ZŠ z RF</t>
  </si>
  <si>
    <t xml:space="preserve">KV</t>
  </si>
  <si>
    <t xml:space="preserve">Kapitálové výdavky spolu</t>
  </si>
  <si>
    <t xml:space="preserve">Finančné operácie príjem </t>
  </si>
  <si>
    <t xml:space="preserve">PRÍJMOVÉ OPERÁCIE</t>
  </si>
  <si>
    <t xml:space="preserve">Ostatné finančné operácie</t>
  </si>
  <si>
    <t xml:space="preserve">Zostatok z prostriedkov z min. rokov ZŠ 41</t>
  </si>
  <si>
    <t xml:space="preserve">Zostatok z prostriedkov z min. rokov ZŠ</t>
  </si>
  <si>
    <t xml:space="preserve">Zostatok z prostriedkov z min. rokov Projekty</t>
  </si>
  <si>
    <t xml:space="preserve">Zostatok z prostriedkov z min. rokov</t>
  </si>
  <si>
    <t xml:space="preserve">Zostatok z prostriedkov z min. rokov – UPSVaR</t>
  </si>
  <si>
    <t xml:space="preserve">Zostatok z prostriedkov z min. rokov – Ukrajina</t>
  </si>
  <si>
    <t xml:space="preserve">Prevod prostriedkov z peňažných fondov</t>
  </si>
  <si>
    <t xml:space="preserve">Prijaté finančné zábezpeky</t>
  </si>
  <si>
    <t xml:space="preserve">PRIJATÉ ÚVERY A PÔŽIČKY </t>
  </si>
  <si>
    <t xml:space="preserve">Tuzemské úvery a pôžičky</t>
  </si>
  <si>
    <t xml:space="preserve">Tuzemské úvery a pôžičky </t>
  </si>
  <si>
    <t xml:space="preserve">Bankové úvery dlhodobé – NFV</t>
  </si>
  <si>
    <t xml:space="preserve">Finančné príjme ZŠ</t>
  </si>
  <si>
    <t xml:space="preserve">Zostatok z prostriedkov z min. rokov – ZS projekt</t>
  </si>
  <si>
    <t xml:space="preserve">Prijaté zábezpeky – stravovanie</t>
  </si>
  <si>
    <t xml:space="preserve">,</t>
  </si>
  <si>
    <t xml:space="preserve">Finančné operácie príjmové spolu</t>
  </si>
  <si>
    <t xml:space="preserve">Finančné operácie výdavky</t>
  </si>
  <si>
    <t xml:space="preserve">VŠEOBECNÉ VEREJNÉ SLUŽBY</t>
  </si>
  <si>
    <t xml:space="preserve">1</t>
  </si>
  <si>
    <t xml:space="preserve">OBCE </t>
  </si>
  <si>
    <t xml:space="preserve">Vrátené finančné zábezpeky</t>
  </si>
  <si>
    <t xml:space="preserve">TRANSAKCIE VEREJNÉHO DLHU /Úvery/</t>
  </si>
  <si>
    <t xml:space="preserve">Výdavkové operácie</t>
  </si>
  <si>
    <t xml:space="preserve">Splácanie tuzemskej istiny – ŠFRB</t>
  </si>
  <si>
    <t xml:space="preserve">Splácanie tuzemskej istiny – NFV</t>
  </si>
  <si>
    <t xml:space="preserve">Splácanie tuzemskej istiny</t>
  </si>
  <si>
    <t xml:space="preserve">Finančné operácie výdavkové spolu</t>
  </si>
  <si>
    <t xml:space="preserve">Súhrnné vyhodnotenie návrhu rozpočtu obce Kvačany na r. 2025 – 2027</t>
  </si>
  <si>
    <t xml:space="preserve">A) BEŽNÝ ROZPOČET</t>
  </si>
  <si>
    <t xml:space="preserve">Ukazovateľ obec</t>
  </si>
  <si>
    <t xml:space="preserve">Dosiahnutý rozpočet 2022</t>
  </si>
  <si>
    <t xml:space="preserve">Dosiahnutý rozpočet 2023</t>
  </si>
  <si>
    <t xml:space="preserve">Schválený rozpočet 2024</t>
  </si>
  <si>
    <t xml:space="preserve">Očakávaná skutočnosť 2024</t>
  </si>
  <si>
    <t xml:space="preserve">Návrh rozpočtu 2025</t>
  </si>
  <si>
    <t xml:space="preserve">Orientačný rozpočet 2026</t>
  </si>
  <si>
    <t xml:space="preserve">Orientačný rozpočet 2027</t>
  </si>
  <si>
    <t xml:space="preserve">Príjmy</t>
  </si>
  <si>
    <t xml:space="preserve">Výdavky</t>
  </si>
  <si>
    <t xml:space="preserve">Rozdiel</t>
  </si>
  <si>
    <t xml:space="preserve">Základná škola</t>
  </si>
  <si>
    <t xml:space="preserve">Obec + ZŠ</t>
  </si>
  <si>
    <t xml:space="preserve">B)  KAPITÁLOVÝ  ROZPOČET</t>
  </si>
  <si>
    <t xml:space="preserve">ROZPOČET OBCE + ZŠ BEZ FO (bežný + kapitálový)</t>
  </si>
  <si>
    <t xml:space="preserve">C)  ROZPOČET   FINANČNÝCH  OPERÁCIÍ</t>
  </si>
  <si>
    <t xml:space="preserve">D)  CELKOVÝ ROZPOČET  OBCE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</si>
</sst>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0"/>
    <numFmt numFmtId="167" formatCode="#,##0.00"/>
    <numFmt numFmtId="168" formatCode="@"/>
    <numFmt numFmtId="169" formatCode="0.00"/>
    <numFmt numFmtId="170" formatCode="0.000000"/>
  </numFmts>
  <fonts count="39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18"/>
      <color rgb="FF000000"/>
      <name val="Arial"/>
      <family val="0"/>
      <charset val="1"/>
    </font>
    <font>
      <b val="true"/>
      <sz val="16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sz val="10"/>
      <color rgb="FFFFFFFF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sz val="10"/>
      <color rgb="FF000000"/>
      <name val="Arial"/>
      <family val="2"/>
      <charset val="1"/>
    </font>
    <font>
      <sz val="12"/>
      <color rgb="FFFFFFFF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b val="true"/>
      <sz val="7"/>
      <color rgb="FF000000"/>
      <name val="Arial"/>
      <family val="0"/>
      <charset val="1"/>
    </font>
    <font>
      <sz val="7"/>
      <color rgb="FF000000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10"/>
      <color rgb="FF000000"/>
      <name val="Tahoma"/>
      <family val="0"/>
      <charset val="1"/>
    </font>
    <font>
      <sz val="7"/>
      <name val="Arial"/>
      <family val="0"/>
      <charset val="1"/>
    </font>
    <font>
      <sz val="7"/>
      <color rgb="FFCE181E"/>
      <name val="Arial"/>
      <family val="0"/>
      <charset val="1"/>
    </font>
    <font>
      <b val="true"/>
      <sz val="7"/>
      <name val="Arial"/>
      <family val="0"/>
      <charset val="1"/>
    </font>
    <font>
      <b val="true"/>
      <sz val="6"/>
      <color rgb="FF000000"/>
      <name val="Arial"/>
      <family val="0"/>
      <charset val="1"/>
    </font>
    <font>
      <sz val="10"/>
      <color rgb="FF000000"/>
      <name val="Tahoma"/>
      <family val="0"/>
      <charset val="1"/>
    </font>
    <font>
      <sz val="6"/>
      <color rgb="FF000000"/>
      <name val="Arial"/>
      <family val="0"/>
      <charset val="1"/>
    </font>
    <font>
      <sz val="18"/>
      <color rgb="FFFFFFFF"/>
      <name val="Arial"/>
      <family val="0"/>
      <charset val="1"/>
    </font>
    <font>
      <b val="true"/>
      <sz val="18"/>
      <color rgb="FFFFFFFF"/>
      <name val="Arial"/>
      <family val="0"/>
      <charset val="1"/>
    </font>
    <font>
      <sz val="16"/>
      <color rgb="FFFFFFFF"/>
      <name val="Arial"/>
      <family val="0"/>
      <charset val="1"/>
    </font>
    <font>
      <b val="true"/>
      <sz val="16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0"/>
      <color rgb="FF00CCFF"/>
      <name val="Arial"/>
      <family val="0"/>
      <charset val="1"/>
    </font>
    <font>
      <b val="true"/>
      <sz val="10"/>
      <color rgb="FF008000"/>
      <name val="Arial"/>
      <family val="0"/>
      <charset val="1"/>
    </font>
    <font>
      <b val="true"/>
      <sz val="8"/>
      <name val="Arial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666666"/>
        <bgColor rgb="FF808080"/>
      </patternFill>
    </fill>
    <fill>
      <patternFill patternType="solid">
        <fgColor rgb="FFCCCCCC"/>
        <bgColor rgb="FFDDDDDD"/>
      </patternFill>
    </fill>
    <fill>
      <patternFill patternType="solid">
        <fgColor rgb="FFDDDDDD"/>
        <bgColor rgb="FFCCCCCC"/>
      </patternFill>
    </fill>
    <fill>
      <patternFill patternType="solid">
        <fgColor rgb="FF808080"/>
        <bgColor rgb="FF969696"/>
      </patternFill>
    </fill>
    <fill>
      <patternFill patternType="solid">
        <fgColor rgb="FFEEEEEE"/>
        <bgColor rgb="FFFFFFFF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thin"/>
      <top style="medium"/>
      <bottom style="double"/>
      <diagonal/>
    </border>
    <border diagonalUp="false" diagonalDown="false">
      <left style="thin"/>
      <right style="thin"/>
      <top style="medium"/>
      <bottom style="double"/>
      <diagonal/>
    </border>
    <border diagonalUp="false" diagonalDown="false">
      <left style="thin"/>
      <right/>
      <top style="medium"/>
      <bottom style="double"/>
      <diagonal/>
    </border>
    <border diagonalUp="false" diagonalDown="false">
      <left style="thin"/>
      <right style="medium"/>
      <top style="medium"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4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4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3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8" fontId="1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4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4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4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0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9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0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4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4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9" fontId="0" fillId="4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1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3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4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9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4" borderId="1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35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2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3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6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4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35" fillId="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5" fillId="4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5" fillId="4" borderId="1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4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4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9" activeCellId="0" sqref="A4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9"/>
    <col collapsed="false" customWidth="true" hidden="false" outlineLevel="0" max="2" min="2" style="1" width="11.57"/>
    <col collapsed="false" customWidth="true" hidden="false" outlineLevel="0" max="6" min="3" style="1" width="9"/>
    <col collapsed="false" customWidth="false" hidden="false" outlineLevel="0" max="26" min="7" style="1" width="8.71"/>
    <col collapsed="false" customWidth="true" hidden="false" outlineLevel="0" max="1025" min="27" style="1" width="14.43"/>
  </cols>
  <sheetData>
    <row r="1" customFormat="false" ht="12.75" hidden="false" customHeight="true" outlineLevel="0" collapsed="false">
      <c r="A1" s="2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/>
      <c r="E2" s="2"/>
      <c r="F2" s="2"/>
    </row>
    <row r="3" customFormat="false" ht="12.75" hidden="false" customHeight="true" outlineLevel="0" collapsed="false">
      <c r="A3" s="3" t="s">
        <v>2</v>
      </c>
    </row>
    <row r="5" customFormat="false" ht="12.75" hidden="false" customHeight="true" outlineLevel="0" collapsed="false">
      <c r="A5" s="3" t="s">
        <v>3</v>
      </c>
    </row>
    <row r="6" customFormat="false" ht="12.75" hidden="false" customHeight="true" outlineLevel="0" collapsed="false">
      <c r="A6" s="3" t="s">
        <v>4</v>
      </c>
    </row>
    <row r="12" customFormat="false" ht="12.75" hidden="false" customHeight="true" outlineLevel="0" collapsed="false">
      <c r="A12" s="4" t="s">
        <v>5</v>
      </c>
    </row>
    <row r="13" customFormat="false" ht="12.75" hidden="false" customHeight="true" outlineLevel="0" collapsed="false">
      <c r="A13" s="4" t="s">
        <v>6</v>
      </c>
    </row>
    <row r="16" customFormat="false" ht="12.75" hidden="false" customHeight="true" outlineLevel="0" collapsed="false">
      <c r="B16" s="5"/>
      <c r="C16" s="5"/>
    </row>
    <row r="17" customFormat="false" ht="12.75" hidden="false" customHeight="true" outlineLevel="0" collapsed="false">
      <c r="A17" s="6"/>
      <c r="B17" s="5"/>
    </row>
    <row r="18" customFormat="false" ht="22.5" hidden="false" customHeight="true" outlineLevel="0" collapsed="false">
      <c r="C18" s="5" t="s">
        <v>7</v>
      </c>
    </row>
    <row r="19" customFormat="false" ht="18.75" hidden="false" customHeight="true" outlineLevel="0" collapsed="false">
      <c r="C19" s="7" t="s">
        <v>8</v>
      </c>
      <c r="D19" s="7"/>
      <c r="E19" s="7"/>
    </row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>
      <c r="A48" s="2" t="s">
        <v>9</v>
      </c>
    </row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C19:E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00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41" activeCellId="0" sqref="C4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2" min="2" style="1" width="11.14"/>
    <col collapsed="false" customWidth="true" hidden="false" outlineLevel="0" max="4" min="3" style="1" width="11.99"/>
    <col collapsed="false" customWidth="true" hidden="false" outlineLevel="0" max="5" min="5" style="1" width="12.15"/>
    <col collapsed="false" customWidth="true" hidden="false" outlineLevel="0" max="6" min="6" style="1" width="13.43"/>
    <col collapsed="false" customWidth="true" hidden="false" outlineLevel="0" max="7" min="7" style="1" width="11.14"/>
    <col collapsed="false" customWidth="true" hidden="false" outlineLevel="0" max="8" min="8" style="1" width="11.3"/>
    <col collapsed="false" customWidth="true" hidden="false" outlineLevel="0" max="9" min="9" style="1" width="13.57"/>
    <col collapsed="false" customWidth="true" hidden="false" outlineLevel="0" max="10" min="10" style="1" width="14.86"/>
    <col collapsed="false" customWidth="true" hidden="false" outlineLevel="0" max="14" min="11" style="1" width="10.99"/>
    <col collapsed="false" customWidth="false" hidden="false" outlineLevel="0" max="26" min="15" style="1" width="8.71"/>
    <col collapsed="false" customWidth="true" hidden="false" outlineLevel="0" max="1025" min="27" style="1" width="14.43"/>
  </cols>
  <sheetData>
    <row r="1" customFormat="false" ht="19.5" hidden="false" customHeight="true" outlineLevel="0" collapsed="false">
      <c r="A1" s="75" t="s">
        <v>235</v>
      </c>
      <c r="B1" s="163"/>
      <c r="C1" s="163"/>
      <c r="D1" s="163"/>
      <c r="E1" s="163"/>
      <c r="F1" s="163"/>
      <c r="G1" s="164"/>
      <c r="H1" s="164"/>
      <c r="I1" s="2"/>
      <c r="J1" s="2"/>
      <c r="K1" s="2"/>
      <c r="L1" s="2"/>
      <c r="M1" s="2"/>
      <c r="N1" s="2"/>
    </row>
    <row r="2" customFormat="false" ht="16.5" hidden="false" customHeight="true" outlineLevel="0" collapsed="false">
      <c r="A2" s="165" t="s">
        <v>236</v>
      </c>
      <c r="B2" s="166"/>
      <c r="C2" s="166"/>
      <c r="D2" s="166"/>
      <c r="E2" s="166"/>
      <c r="F2" s="167"/>
      <c r="G2" s="168"/>
      <c r="H2" s="168"/>
      <c r="I2" s="71"/>
      <c r="J2" s="12"/>
    </row>
    <row r="3" customFormat="false" ht="13.5" hidden="false" customHeight="true" outlineLevel="0" collapsed="false">
      <c r="A3" s="169" t="s">
        <v>237</v>
      </c>
      <c r="B3" s="170" t="s">
        <v>238</v>
      </c>
      <c r="C3" s="170" t="s">
        <v>239</v>
      </c>
      <c r="D3" s="170" t="s">
        <v>240</v>
      </c>
      <c r="E3" s="170" t="s">
        <v>241</v>
      </c>
      <c r="F3" s="171" t="s">
        <v>242</v>
      </c>
      <c r="G3" s="170" t="s">
        <v>243</v>
      </c>
      <c r="H3" s="172" t="s">
        <v>244</v>
      </c>
      <c r="I3" s="173"/>
      <c r="J3" s="2"/>
      <c r="K3" s="2"/>
      <c r="L3" s="2"/>
      <c r="M3" s="2"/>
      <c r="N3" s="2"/>
    </row>
    <row r="4" customFormat="false" ht="13.5" hidden="false" customHeight="true" outlineLevel="0" collapsed="false">
      <c r="A4" s="169"/>
      <c r="B4" s="170"/>
      <c r="C4" s="170"/>
      <c r="D4" s="170"/>
      <c r="E4" s="170"/>
      <c r="F4" s="171"/>
      <c r="G4" s="170"/>
      <c r="H4" s="172"/>
      <c r="I4" s="71"/>
      <c r="J4" s="12"/>
    </row>
    <row r="5" customFormat="false" ht="13.5" hidden="false" customHeight="true" outlineLevel="0" collapsed="false">
      <c r="A5" s="174" t="s">
        <v>245</v>
      </c>
      <c r="B5" s="175" t="n">
        <f aca="false">'OU BP'!D43</f>
        <v>1273277.95</v>
      </c>
      <c r="C5" s="175" t="n">
        <f aca="false">'OU BP'!E43</f>
        <v>1482305.64</v>
      </c>
      <c r="D5" s="175" t="n">
        <f aca="false">'OU BP'!F43</f>
        <v>1278600</v>
      </c>
      <c r="E5" s="175" t="n">
        <f aca="false">'OU BP'!G43</f>
        <v>1273305</v>
      </c>
      <c r="F5" s="176" t="n">
        <f aca="false">'OU BP'!H43</f>
        <v>1036907</v>
      </c>
      <c r="G5" s="175" t="n">
        <f aca="false">'OU BP'!I43</f>
        <v>1044945</v>
      </c>
      <c r="H5" s="177" t="n">
        <f aca="false">'OU BP'!J43</f>
        <v>1049324</v>
      </c>
      <c r="I5" s="71"/>
      <c r="J5" s="12"/>
    </row>
    <row r="6" customFormat="false" ht="13.5" hidden="false" customHeight="true" outlineLevel="0" collapsed="false">
      <c r="A6" s="178" t="s">
        <v>246</v>
      </c>
      <c r="B6" s="179" t="n">
        <f aca="false">'OU BV'!D85</f>
        <v>305078.37</v>
      </c>
      <c r="C6" s="179" t="n">
        <f aca="false">'OU BV'!E85</f>
        <v>346787.28</v>
      </c>
      <c r="D6" s="179" t="n">
        <f aca="false">'OU BV'!F85</f>
        <v>375723</v>
      </c>
      <c r="E6" s="179" t="n">
        <f aca="false">'OU BV'!G85</f>
        <v>330998</v>
      </c>
      <c r="F6" s="180" t="n">
        <f aca="false">'OU BV'!H85</f>
        <v>324811</v>
      </c>
      <c r="G6" s="179" t="n">
        <f aca="false">'OU BV'!I85</f>
        <v>328889</v>
      </c>
      <c r="H6" s="181" t="n">
        <f aca="false">'OU BV'!J85</f>
        <v>333268</v>
      </c>
      <c r="I6" s="71"/>
      <c r="J6" s="12"/>
    </row>
    <row r="7" customFormat="false" ht="13.5" hidden="false" customHeight="true" outlineLevel="0" collapsed="false">
      <c r="A7" s="182" t="s">
        <v>247</v>
      </c>
      <c r="B7" s="183" t="n">
        <f aca="false">B5-B6</f>
        <v>968199.58</v>
      </c>
      <c r="C7" s="183" t="n">
        <f aca="false">C5-C6</f>
        <v>1135518.36</v>
      </c>
      <c r="D7" s="183" t="n">
        <f aca="false">D5-D6</f>
        <v>902877</v>
      </c>
      <c r="E7" s="183" t="n">
        <f aca="false">E5-E6</f>
        <v>942307</v>
      </c>
      <c r="F7" s="184" t="n">
        <f aca="false">F5-F6</f>
        <v>712096</v>
      </c>
      <c r="G7" s="185" t="n">
        <f aca="false">G5-G6</f>
        <v>716056</v>
      </c>
      <c r="H7" s="186" t="n">
        <f aca="false">H5-H6</f>
        <v>716056</v>
      </c>
      <c r="I7" s="173"/>
      <c r="J7" s="2"/>
      <c r="K7" s="2"/>
      <c r="L7" s="2"/>
      <c r="M7" s="2"/>
      <c r="N7" s="2"/>
    </row>
    <row r="8" customFormat="false" ht="13.5" hidden="false" customHeight="true" outlineLevel="0" collapsed="false">
      <c r="A8" s="169" t="s">
        <v>248</v>
      </c>
      <c r="B8" s="170" t="s">
        <v>238</v>
      </c>
      <c r="C8" s="170" t="s">
        <v>239</v>
      </c>
      <c r="D8" s="170" t="s">
        <v>240</v>
      </c>
      <c r="E8" s="170" t="s">
        <v>241</v>
      </c>
      <c r="F8" s="171" t="s">
        <v>242</v>
      </c>
      <c r="G8" s="170" t="s">
        <v>243</v>
      </c>
      <c r="H8" s="172" t="s">
        <v>244</v>
      </c>
      <c r="I8" s="187"/>
      <c r="J8" s="188"/>
      <c r="K8" s="188"/>
      <c r="L8" s="188"/>
      <c r="M8" s="188"/>
      <c r="N8" s="188"/>
    </row>
    <row r="9" customFormat="false" ht="13.5" hidden="false" customHeight="true" outlineLevel="0" collapsed="false">
      <c r="A9" s="169"/>
      <c r="B9" s="170"/>
      <c r="C9" s="170"/>
      <c r="D9" s="170"/>
      <c r="E9" s="170"/>
      <c r="F9" s="171"/>
      <c r="G9" s="170"/>
      <c r="H9" s="172"/>
      <c r="I9" s="71"/>
      <c r="J9" s="12"/>
    </row>
    <row r="10" customFormat="false" ht="13.5" hidden="false" customHeight="true" outlineLevel="0" collapsed="false">
      <c r="A10" s="174" t="s">
        <v>245</v>
      </c>
      <c r="B10" s="175" t="n">
        <f aca="false">'ZŠ BP'!D25</f>
        <v>135338.8</v>
      </c>
      <c r="C10" s="175" t="n">
        <f aca="false">'ZŠ BP'!E25</f>
        <v>144761.39</v>
      </c>
      <c r="D10" s="175" t="n">
        <f aca="false">'ZŠ BP'!F25</f>
        <v>91164</v>
      </c>
      <c r="E10" s="175" t="n">
        <f aca="false">'ZŠ BP'!G25</f>
        <v>91164</v>
      </c>
      <c r="F10" s="176" t="n">
        <f aca="false">'ZŠ BP'!H25</f>
        <v>26200</v>
      </c>
      <c r="G10" s="175" t="n">
        <f aca="false">'ZŠ BP'!I25</f>
        <v>26200</v>
      </c>
      <c r="H10" s="177" t="n">
        <f aca="false">'ZŠ BP'!J25</f>
        <v>26200</v>
      </c>
      <c r="I10" s="71"/>
      <c r="J10" s="12"/>
    </row>
    <row r="11" customFormat="false" ht="13.5" hidden="false" customHeight="true" outlineLevel="0" collapsed="false">
      <c r="A11" s="178" t="s">
        <v>246</v>
      </c>
      <c r="B11" s="179" t="n">
        <f aca="false">'ZŠ BV'!D58</f>
        <v>974468.8</v>
      </c>
      <c r="C11" s="179" t="n">
        <f aca="false">'ZŠ BV'!E58</f>
        <v>1074146.75</v>
      </c>
      <c r="D11" s="179" t="n">
        <f aca="false">'ZŠ BV'!F58</f>
        <v>964781</v>
      </c>
      <c r="E11" s="179" t="n">
        <f aca="false">'ZŠ BV'!G58</f>
        <v>964781</v>
      </c>
      <c r="F11" s="180" t="n">
        <f aca="false">'ZŠ BV'!H58</f>
        <v>724546</v>
      </c>
      <c r="G11" s="179" t="n">
        <f aca="false">'ZŠ BV'!I58</f>
        <v>724546</v>
      </c>
      <c r="H11" s="181" t="n">
        <f aca="false">'ZŠ BV'!J58</f>
        <v>724546</v>
      </c>
      <c r="I11" s="71"/>
      <c r="J11" s="12"/>
    </row>
    <row r="12" customFormat="false" ht="13.5" hidden="false" customHeight="true" outlineLevel="0" collapsed="false">
      <c r="A12" s="182" t="s">
        <v>247</v>
      </c>
      <c r="B12" s="183" t="n">
        <f aca="false">B10-B11</f>
        <v>-839130</v>
      </c>
      <c r="C12" s="183" t="n">
        <f aca="false">C10-C11</f>
        <v>-929385.36</v>
      </c>
      <c r="D12" s="183" t="n">
        <f aca="false">D10-D11</f>
        <v>-873617</v>
      </c>
      <c r="E12" s="183" t="n">
        <f aca="false">E10-E11</f>
        <v>-873617</v>
      </c>
      <c r="F12" s="184" t="n">
        <f aca="false">F10-F11</f>
        <v>-698346</v>
      </c>
      <c r="G12" s="185" t="n">
        <f aca="false">G10-G11</f>
        <v>-698346</v>
      </c>
      <c r="H12" s="186" t="n">
        <f aca="false">H10-H11</f>
        <v>-698346</v>
      </c>
      <c r="I12" s="71"/>
      <c r="J12" s="12"/>
    </row>
    <row r="13" customFormat="false" ht="13.5" hidden="false" customHeight="true" outlineLevel="0" collapsed="false">
      <c r="A13" s="169" t="s">
        <v>249</v>
      </c>
      <c r="B13" s="170" t="s">
        <v>238</v>
      </c>
      <c r="C13" s="170" t="s">
        <v>239</v>
      </c>
      <c r="D13" s="170" t="s">
        <v>240</v>
      </c>
      <c r="E13" s="170" t="s">
        <v>241</v>
      </c>
      <c r="F13" s="171" t="s">
        <v>242</v>
      </c>
      <c r="G13" s="170" t="s">
        <v>243</v>
      </c>
      <c r="H13" s="172" t="s">
        <v>244</v>
      </c>
      <c r="I13" s="71"/>
      <c r="J13" s="12"/>
    </row>
    <row r="14" customFormat="false" ht="13.5" hidden="false" customHeight="true" outlineLevel="0" collapsed="false">
      <c r="A14" s="169"/>
      <c r="B14" s="170"/>
      <c r="C14" s="170"/>
      <c r="D14" s="170"/>
      <c r="E14" s="170"/>
      <c r="F14" s="171"/>
      <c r="G14" s="170"/>
      <c r="H14" s="172"/>
      <c r="I14" s="71"/>
      <c r="J14" s="12"/>
    </row>
    <row r="15" customFormat="false" ht="13.5" hidden="false" customHeight="true" outlineLevel="0" collapsed="false">
      <c r="A15" s="174" t="s">
        <v>245</v>
      </c>
      <c r="B15" s="175" t="n">
        <f aca="false">B5+B10</f>
        <v>1408616.75</v>
      </c>
      <c r="C15" s="175" t="n">
        <f aca="false">C5+C10</f>
        <v>1627067.03</v>
      </c>
      <c r="D15" s="175" t="n">
        <f aca="false">D5+D10</f>
        <v>1369764</v>
      </c>
      <c r="E15" s="175" t="n">
        <f aca="false">E5+E10</f>
        <v>1364469</v>
      </c>
      <c r="F15" s="176" t="n">
        <f aca="false">F5+F10</f>
        <v>1063107</v>
      </c>
      <c r="G15" s="175" t="n">
        <f aca="false">G5+G10</f>
        <v>1071145</v>
      </c>
      <c r="H15" s="177" t="n">
        <f aca="false">H5+H10</f>
        <v>1075524</v>
      </c>
      <c r="I15" s="71"/>
      <c r="J15" s="12"/>
    </row>
    <row r="16" customFormat="false" ht="13.5" hidden="false" customHeight="true" outlineLevel="0" collapsed="false">
      <c r="A16" s="178" t="s">
        <v>246</v>
      </c>
      <c r="B16" s="179" t="n">
        <f aca="false">B6+B11</f>
        <v>1279547.17</v>
      </c>
      <c r="C16" s="179" t="n">
        <f aca="false">C6+C11</f>
        <v>1420934.03</v>
      </c>
      <c r="D16" s="179" t="n">
        <f aca="false">D6+D11</f>
        <v>1340504</v>
      </c>
      <c r="E16" s="179" t="n">
        <f aca="false">E6+E11</f>
        <v>1295779</v>
      </c>
      <c r="F16" s="180" t="n">
        <f aca="false">F6+F11</f>
        <v>1049357</v>
      </c>
      <c r="G16" s="179" t="n">
        <f aca="false">G6+G11</f>
        <v>1053435</v>
      </c>
      <c r="H16" s="181" t="n">
        <f aca="false">H6+H11</f>
        <v>1057814</v>
      </c>
      <c r="I16" s="71"/>
      <c r="J16" s="12"/>
    </row>
    <row r="17" customFormat="false" ht="13.5" hidden="false" customHeight="true" outlineLevel="0" collapsed="false">
      <c r="A17" s="182" t="s">
        <v>247</v>
      </c>
      <c r="B17" s="183" t="n">
        <f aca="false">B15-B16</f>
        <v>129069.58</v>
      </c>
      <c r="C17" s="183" t="n">
        <f aca="false">C15-C16</f>
        <v>206133</v>
      </c>
      <c r="D17" s="183" t="n">
        <f aca="false">D15-D16</f>
        <v>29260</v>
      </c>
      <c r="E17" s="183" t="n">
        <f aca="false">E15-E16</f>
        <v>68690</v>
      </c>
      <c r="F17" s="189" t="n">
        <f aca="false">F15-F16</f>
        <v>13750</v>
      </c>
      <c r="G17" s="183" t="n">
        <f aca="false">G15-G16</f>
        <v>17710</v>
      </c>
      <c r="H17" s="186" t="n">
        <f aca="false">H15-H16</f>
        <v>17710</v>
      </c>
      <c r="I17" s="187"/>
      <c r="J17" s="188"/>
      <c r="K17" s="188"/>
      <c r="L17" s="188"/>
      <c r="M17" s="188"/>
      <c r="N17" s="188"/>
    </row>
    <row r="18" customFormat="false" ht="16.5" hidden="false" customHeight="true" outlineLevel="0" collapsed="false">
      <c r="A18" s="165" t="s">
        <v>250</v>
      </c>
      <c r="B18" s="11"/>
      <c r="C18" s="11"/>
      <c r="D18" s="11"/>
      <c r="E18" s="11"/>
      <c r="F18" s="190"/>
      <c r="G18" s="191"/>
      <c r="H18" s="191"/>
      <c r="I18" s="71"/>
      <c r="J18" s="12"/>
    </row>
    <row r="19" customFormat="false" ht="13.5" hidden="false" customHeight="true" outlineLevel="0" collapsed="false">
      <c r="A19" s="169" t="s">
        <v>11</v>
      </c>
      <c r="B19" s="170" t="s">
        <v>238</v>
      </c>
      <c r="C19" s="170" t="s">
        <v>239</v>
      </c>
      <c r="D19" s="170" t="s">
        <v>240</v>
      </c>
      <c r="E19" s="170" t="s">
        <v>241</v>
      </c>
      <c r="F19" s="171" t="s">
        <v>242</v>
      </c>
      <c r="G19" s="170" t="s">
        <v>243</v>
      </c>
      <c r="H19" s="172" t="s">
        <v>244</v>
      </c>
      <c r="I19" s="192"/>
      <c r="J19" s="193"/>
      <c r="K19" s="193"/>
      <c r="L19" s="193"/>
      <c r="M19" s="193"/>
      <c r="N19" s="193"/>
    </row>
    <row r="20" customFormat="false" ht="13.5" hidden="false" customHeight="true" outlineLevel="0" collapsed="false">
      <c r="A20" s="169"/>
      <c r="B20" s="170"/>
      <c r="C20" s="170"/>
      <c r="D20" s="170"/>
      <c r="E20" s="170"/>
      <c r="F20" s="171"/>
      <c r="G20" s="170"/>
      <c r="H20" s="172"/>
      <c r="I20" s="12"/>
      <c r="J20" s="12"/>
    </row>
    <row r="21" customFormat="false" ht="13.5" hidden="false" customHeight="true" outlineLevel="0" collapsed="false">
      <c r="A21" s="174" t="s">
        <v>245</v>
      </c>
      <c r="B21" s="194" t="n">
        <f aca="false">'OU KP'!D11</f>
        <v>0</v>
      </c>
      <c r="C21" s="194" t="n">
        <f aca="false">'OU KP'!E11</f>
        <v>840</v>
      </c>
      <c r="D21" s="194" t="n">
        <f aca="false">'OU KP'!F11</f>
        <v>0</v>
      </c>
      <c r="E21" s="194" t="n">
        <f aca="false">'OU KP'!G11</f>
        <v>0</v>
      </c>
      <c r="F21" s="195" t="n">
        <f aca="false">'OU KP'!H11</f>
        <v>0</v>
      </c>
      <c r="G21" s="194" t="n">
        <f aca="false">'OU KP'!I11</f>
        <v>0</v>
      </c>
      <c r="H21" s="196" t="n">
        <f aca="false">'OU KP'!J11</f>
        <v>0</v>
      </c>
      <c r="I21" s="12"/>
      <c r="J21" s="12"/>
    </row>
    <row r="22" customFormat="false" ht="13.5" hidden="false" customHeight="true" outlineLevel="0" collapsed="false">
      <c r="A22" s="178" t="s">
        <v>246</v>
      </c>
      <c r="B22" s="179" t="n">
        <f aca="false">'OU KV'!D29</f>
        <v>89555.11</v>
      </c>
      <c r="C22" s="179" t="n">
        <f aca="false">'OU KV'!E29</f>
        <v>25718.22</v>
      </c>
      <c r="D22" s="179" t="n">
        <f aca="false">'OU KV'!F29</f>
        <v>159417</v>
      </c>
      <c r="E22" s="179" t="n">
        <f aca="false">'OU KV'!G29</f>
        <v>159417</v>
      </c>
      <c r="F22" s="180" t="n">
        <f aca="false">'OU KV'!H29</f>
        <v>103960</v>
      </c>
      <c r="G22" s="179" t="n">
        <f aca="false">'OU KV'!I29</f>
        <v>3960</v>
      </c>
      <c r="H22" s="181" t="n">
        <f aca="false">'OU KV'!J29</f>
        <v>3960</v>
      </c>
      <c r="I22" s="71"/>
      <c r="J22" s="12"/>
    </row>
    <row r="23" customFormat="false" ht="13.5" hidden="false" customHeight="true" outlineLevel="0" collapsed="false">
      <c r="A23" s="182" t="s">
        <v>247</v>
      </c>
      <c r="B23" s="183" t="n">
        <f aca="false">B21-B22</f>
        <v>-89555.11</v>
      </c>
      <c r="C23" s="183" t="n">
        <f aca="false">C21-C22</f>
        <v>-24878.22</v>
      </c>
      <c r="D23" s="183" t="n">
        <f aca="false">D21-D22</f>
        <v>-159417</v>
      </c>
      <c r="E23" s="183" t="n">
        <f aca="false">E21-E22</f>
        <v>-159417</v>
      </c>
      <c r="F23" s="189" t="n">
        <f aca="false">F21-F22</f>
        <v>-103960</v>
      </c>
      <c r="G23" s="197" t="n">
        <f aca="false">G21-G22</f>
        <v>-3960</v>
      </c>
      <c r="H23" s="198" t="n">
        <f aca="false">H21-H22</f>
        <v>-3960</v>
      </c>
      <c r="I23" s="71"/>
      <c r="J23" s="12"/>
      <c r="K23" s="12"/>
      <c r="L23" s="12"/>
      <c r="M23" s="12"/>
      <c r="N23" s="12"/>
    </row>
    <row r="24" customFormat="false" ht="16.5" hidden="false" customHeight="true" outlineLevel="0" collapsed="false">
      <c r="A24" s="199" t="s">
        <v>251</v>
      </c>
      <c r="B24" s="199"/>
      <c r="C24" s="199"/>
      <c r="D24" s="199"/>
      <c r="E24" s="199"/>
      <c r="F24" s="199"/>
      <c r="G24" s="199"/>
      <c r="H24" s="199"/>
      <c r="I24" s="12"/>
      <c r="J24" s="12"/>
      <c r="K24" s="12"/>
      <c r="L24" s="12"/>
      <c r="M24" s="12"/>
      <c r="N24" s="12"/>
    </row>
    <row r="25" customFormat="false" ht="13.5" hidden="false" customHeight="true" outlineLevel="0" collapsed="false">
      <c r="A25" s="200" t="s">
        <v>11</v>
      </c>
      <c r="B25" s="170" t="s">
        <v>238</v>
      </c>
      <c r="C25" s="170" t="s">
        <v>239</v>
      </c>
      <c r="D25" s="170" t="s">
        <v>240</v>
      </c>
      <c r="E25" s="170" t="s">
        <v>241</v>
      </c>
      <c r="F25" s="171" t="s">
        <v>242</v>
      </c>
      <c r="G25" s="170" t="s">
        <v>243</v>
      </c>
      <c r="H25" s="172" t="s">
        <v>244</v>
      </c>
      <c r="I25" s="12"/>
      <c r="J25" s="12"/>
      <c r="K25" s="12"/>
      <c r="L25" s="12"/>
      <c r="M25" s="12"/>
      <c r="N25" s="12"/>
    </row>
    <row r="26" customFormat="false" ht="13.5" hidden="false" customHeight="true" outlineLevel="0" collapsed="false">
      <c r="A26" s="200"/>
      <c r="B26" s="170"/>
      <c r="C26" s="170"/>
      <c r="D26" s="170"/>
      <c r="E26" s="170"/>
      <c r="F26" s="171"/>
      <c r="G26" s="170"/>
      <c r="H26" s="172"/>
      <c r="I26" s="12"/>
      <c r="J26" s="12"/>
      <c r="K26" s="12"/>
      <c r="L26" s="12"/>
      <c r="M26" s="12"/>
      <c r="N26" s="12"/>
    </row>
    <row r="27" customFormat="false" ht="13.5" hidden="false" customHeight="true" outlineLevel="0" collapsed="false">
      <c r="A27" s="201" t="s">
        <v>245</v>
      </c>
      <c r="B27" s="202" t="n">
        <f aca="false">B15+B21</f>
        <v>1408616.75</v>
      </c>
      <c r="C27" s="202" t="n">
        <f aca="false">C15+C21</f>
        <v>1627907.03</v>
      </c>
      <c r="D27" s="202" t="n">
        <f aca="false">D15+D21</f>
        <v>1369764</v>
      </c>
      <c r="E27" s="202" t="n">
        <f aca="false">E15+E21</f>
        <v>1364469</v>
      </c>
      <c r="F27" s="203" t="n">
        <f aca="false">F15+F21</f>
        <v>1063107</v>
      </c>
      <c r="G27" s="202" t="n">
        <f aca="false">G15+G21</f>
        <v>1071145</v>
      </c>
      <c r="H27" s="204" t="n">
        <f aca="false">H15+H21</f>
        <v>1075524</v>
      </c>
      <c r="I27" s="12"/>
      <c r="J27" s="12"/>
      <c r="K27" s="12"/>
      <c r="L27" s="12"/>
      <c r="M27" s="12"/>
      <c r="N27" s="12"/>
    </row>
    <row r="28" customFormat="false" ht="13.5" hidden="false" customHeight="true" outlineLevel="0" collapsed="false">
      <c r="A28" s="201" t="s">
        <v>246</v>
      </c>
      <c r="B28" s="202" t="n">
        <f aca="false">B16+B22</f>
        <v>1369102.28</v>
      </c>
      <c r="C28" s="202" t="n">
        <f aca="false">C16+C22</f>
        <v>1446652.25</v>
      </c>
      <c r="D28" s="202" t="n">
        <f aca="false">D16+D22</f>
        <v>1499921</v>
      </c>
      <c r="E28" s="202" t="n">
        <f aca="false">E16+E22</f>
        <v>1455196</v>
      </c>
      <c r="F28" s="203" t="n">
        <f aca="false">F16+F22</f>
        <v>1153317</v>
      </c>
      <c r="G28" s="202" t="n">
        <f aca="false">G16+G22</f>
        <v>1057395</v>
      </c>
      <c r="H28" s="204" t="n">
        <f aca="false">H16+H22</f>
        <v>1061774</v>
      </c>
      <c r="I28" s="12"/>
      <c r="J28" s="12"/>
    </row>
    <row r="29" customFormat="false" ht="13.5" hidden="false" customHeight="true" outlineLevel="0" collapsed="false">
      <c r="A29" s="205" t="s">
        <v>247</v>
      </c>
      <c r="B29" s="206" t="n">
        <f aca="false">B27-B28</f>
        <v>39514.4699999997</v>
      </c>
      <c r="C29" s="206" t="n">
        <f aca="false">C27-C28</f>
        <v>181254.78</v>
      </c>
      <c r="D29" s="206" t="n">
        <f aca="false">D27-D28</f>
        <v>-130157</v>
      </c>
      <c r="E29" s="206" t="n">
        <f aca="false">E27-E28</f>
        <v>-90727</v>
      </c>
      <c r="F29" s="207" t="n">
        <f aca="false">F27-F28</f>
        <v>-90210</v>
      </c>
      <c r="G29" s="206" t="n">
        <f aca="false">G27-G28</f>
        <v>13750</v>
      </c>
      <c r="H29" s="208" t="n">
        <f aca="false">H27-H28</f>
        <v>13750</v>
      </c>
      <c r="I29" s="12"/>
      <c r="J29" s="12"/>
    </row>
    <row r="30" customFormat="false" ht="16.5" hidden="false" customHeight="true" outlineLevel="0" collapsed="false">
      <c r="A30" s="165" t="s">
        <v>252</v>
      </c>
      <c r="B30" s="11"/>
      <c r="C30" s="11"/>
      <c r="D30" s="11"/>
      <c r="E30" s="11"/>
      <c r="F30" s="190"/>
      <c r="G30" s="191"/>
      <c r="H30" s="191"/>
      <c r="I30" s="12"/>
      <c r="J30" s="12"/>
    </row>
    <row r="31" customFormat="false" ht="13.5" hidden="false" customHeight="true" outlineLevel="0" collapsed="false">
      <c r="A31" s="169" t="s">
        <v>11</v>
      </c>
      <c r="B31" s="170" t="s">
        <v>238</v>
      </c>
      <c r="C31" s="170" t="s">
        <v>239</v>
      </c>
      <c r="D31" s="170" t="s">
        <v>240</v>
      </c>
      <c r="E31" s="170" t="s">
        <v>241</v>
      </c>
      <c r="F31" s="171" t="s">
        <v>242</v>
      </c>
      <c r="G31" s="170" t="s">
        <v>243</v>
      </c>
      <c r="H31" s="172" t="s">
        <v>244</v>
      </c>
    </row>
    <row r="32" customFormat="false" ht="13.5" hidden="false" customHeight="true" outlineLevel="0" collapsed="false">
      <c r="A32" s="169"/>
      <c r="B32" s="170"/>
      <c r="C32" s="170"/>
      <c r="D32" s="170"/>
      <c r="E32" s="170"/>
      <c r="F32" s="171"/>
      <c r="G32" s="170"/>
      <c r="H32" s="172"/>
    </row>
    <row r="33" customFormat="false" ht="13.5" hidden="false" customHeight="true" outlineLevel="0" collapsed="false">
      <c r="A33" s="178" t="s">
        <v>245</v>
      </c>
      <c r="B33" s="179" t="n">
        <f aca="false">'FO príjmy'!D23</f>
        <v>144411.05</v>
      </c>
      <c r="C33" s="179" t="n">
        <f aca="false">'FO príjmy'!E23</f>
        <v>131613.12</v>
      </c>
      <c r="D33" s="179" t="n">
        <f aca="false">'FO príjmy'!F23</f>
        <v>143907</v>
      </c>
      <c r="E33" s="179" t="n">
        <f aca="false">'FO príjmy'!G23</f>
        <v>143907</v>
      </c>
      <c r="F33" s="203" t="n">
        <f aca="false">'FO príjmy'!H23</f>
        <v>103960</v>
      </c>
      <c r="G33" s="179" t="n">
        <f aca="false">'FO príjmy'!I23</f>
        <v>0</v>
      </c>
      <c r="H33" s="181" t="n">
        <f aca="false">'FO príjmy'!J23</f>
        <v>0</v>
      </c>
    </row>
    <row r="34" customFormat="false" ht="13.5" hidden="false" customHeight="true" outlineLevel="0" collapsed="false">
      <c r="A34" s="178" t="s">
        <v>246</v>
      </c>
      <c r="B34" s="179" t="n">
        <f aca="false">'FO výdavky'!D19</f>
        <v>13343.39</v>
      </c>
      <c r="C34" s="179" t="n">
        <f aca="false">'FO výdavky'!E19</f>
        <v>13698.33</v>
      </c>
      <c r="D34" s="179" t="n">
        <f aca="false">'FO výdavky'!F19</f>
        <v>13750</v>
      </c>
      <c r="E34" s="179" t="n">
        <f aca="false">'FO výdavky'!G19</f>
        <v>13750</v>
      </c>
      <c r="F34" s="203" t="n">
        <f aca="false">'FO výdavky'!H19</f>
        <v>13750</v>
      </c>
      <c r="G34" s="179" t="n">
        <f aca="false">'FO výdavky'!I19</f>
        <v>13750</v>
      </c>
      <c r="H34" s="181" t="n">
        <f aca="false">'FO výdavky'!J19</f>
        <v>13750</v>
      </c>
    </row>
    <row r="35" customFormat="false" ht="13.5" hidden="false" customHeight="true" outlineLevel="0" collapsed="false">
      <c r="A35" s="182" t="s">
        <v>247</v>
      </c>
      <c r="B35" s="183" t="n">
        <f aca="false">B33-B34</f>
        <v>131067.66</v>
      </c>
      <c r="C35" s="183" t="n">
        <f aca="false">C33-C34</f>
        <v>117914.79</v>
      </c>
      <c r="D35" s="183" t="n">
        <f aca="false">D33-D34</f>
        <v>130157</v>
      </c>
      <c r="E35" s="183" t="n">
        <f aca="false">E33-E34</f>
        <v>130157</v>
      </c>
      <c r="F35" s="207" t="n">
        <f aca="false">F33-F34</f>
        <v>90210</v>
      </c>
      <c r="G35" s="197" t="n">
        <f aca="false">G33-G34</f>
        <v>-13750</v>
      </c>
      <c r="H35" s="198" t="n">
        <f aca="false">H33-H34</f>
        <v>-13750</v>
      </c>
    </row>
    <row r="36" customFormat="false" ht="16.5" hidden="false" customHeight="true" outlineLevel="0" collapsed="false">
      <c r="A36" s="209" t="s">
        <v>253</v>
      </c>
      <c r="B36" s="210"/>
      <c r="C36" s="210"/>
      <c r="D36" s="210"/>
      <c r="E36" s="210"/>
      <c r="F36" s="211"/>
      <c r="G36" s="212"/>
      <c r="H36" s="212"/>
      <c r="I36" s="30"/>
      <c r="J36" s="30"/>
      <c r="K36" s="30"/>
      <c r="L36" s="30"/>
      <c r="M36" s="30"/>
      <c r="N36" s="30"/>
    </row>
    <row r="37" customFormat="false" ht="13.5" hidden="false" customHeight="true" outlineLevel="0" collapsed="false">
      <c r="A37" s="169" t="s">
        <v>11</v>
      </c>
      <c r="B37" s="170" t="s">
        <v>238</v>
      </c>
      <c r="C37" s="170" t="s">
        <v>239</v>
      </c>
      <c r="D37" s="170" t="s">
        <v>240</v>
      </c>
      <c r="E37" s="170" t="s">
        <v>241</v>
      </c>
      <c r="F37" s="171" t="s">
        <v>242</v>
      </c>
      <c r="G37" s="170" t="s">
        <v>243</v>
      </c>
      <c r="H37" s="172" t="s">
        <v>244</v>
      </c>
    </row>
    <row r="38" customFormat="false" ht="13.5" hidden="false" customHeight="true" outlineLevel="0" collapsed="false">
      <c r="A38" s="169"/>
      <c r="B38" s="170"/>
      <c r="C38" s="170"/>
      <c r="D38" s="170"/>
      <c r="E38" s="170"/>
      <c r="F38" s="171"/>
      <c r="G38" s="170"/>
      <c r="H38" s="172"/>
    </row>
    <row r="39" customFormat="false" ht="13.5" hidden="false" customHeight="true" outlineLevel="0" collapsed="false">
      <c r="A39" s="213" t="s">
        <v>245</v>
      </c>
      <c r="B39" s="214" t="n">
        <f aca="false">B27+B33</f>
        <v>1553027.8</v>
      </c>
      <c r="C39" s="214" t="n">
        <f aca="false">C27+C33</f>
        <v>1759520.15</v>
      </c>
      <c r="D39" s="214" t="n">
        <f aca="false">D27+D33</f>
        <v>1513671</v>
      </c>
      <c r="E39" s="214" t="n">
        <f aca="false">E27+E33</f>
        <v>1508376</v>
      </c>
      <c r="F39" s="203" t="n">
        <f aca="false">F27+F33</f>
        <v>1167067</v>
      </c>
      <c r="G39" s="215" t="n">
        <f aca="false">G27+G33</f>
        <v>1071145</v>
      </c>
      <c r="H39" s="216" t="n">
        <f aca="false">H27+H33</f>
        <v>1075524</v>
      </c>
    </row>
    <row r="40" customFormat="false" ht="13.5" hidden="false" customHeight="true" outlineLevel="0" collapsed="false">
      <c r="A40" s="213" t="s">
        <v>246</v>
      </c>
      <c r="B40" s="214" t="n">
        <f aca="false">B28+B34</f>
        <v>1382445.67</v>
      </c>
      <c r="C40" s="214" t="n">
        <f aca="false">C28+C34</f>
        <v>1460350.58</v>
      </c>
      <c r="D40" s="214" t="n">
        <f aca="false">D28+D34</f>
        <v>1513671</v>
      </c>
      <c r="E40" s="214" t="n">
        <f aca="false">E28+E34</f>
        <v>1468946</v>
      </c>
      <c r="F40" s="203" t="n">
        <f aca="false">F28+F34</f>
        <v>1167067</v>
      </c>
      <c r="G40" s="217" t="n">
        <f aca="false">G28+G34</f>
        <v>1071145</v>
      </c>
      <c r="H40" s="216" t="n">
        <f aca="false">H28+H34</f>
        <v>1075524</v>
      </c>
    </row>
    <row r="41" customFormat="false" ht="13.5" hidden="false" customHeight="true" outlineLevel="0" collapsed="false">
      <c r="A41" s="218" t="s">
        <v>247</v>
      </c>
      <c r="B41" s="189" t="n">
        <f aca="false">B39-B40</f>
        <v>170582.13</v>
      </c>
      <c r="C41" s="189" t="n">
        <f aca="false">C39-C40</f>
        <v>299169.57</v>
      </c>
      <c r="D41" s="189" t="n">
        <f aca="false">D39-D40</f>
        <v>0</v>
      </c>
      <c r="E41" s="189" t="n">
        <f aca="false">E39-E40</f>
        <v>39430</v>
      </c>
      <c r="F41" s="207" t="n">
        <f aca="false">F39-F40</f>
        <v>0</v>
      </c>
      <c r="G41" s="219" t="n">
        <f aca="false">G39-G40</f>
        <v>0</v>
      </c>
      <c r="H41" s="220" t="n">
        <f aca="false">H39-H40</f>
        <v>0</v>
      </c>
      <c r="N41" s="221"/>
    </row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7">
    <mergeCell ref="A3:A4"/>
    <mergeCell ref="B3:B4"/>
    <mergeCell ref="C3:C4"/>
    <mergeCell ref="D3:D4"/>
    <mergeCell ref="E3:E4"/>
    <mergeCell ref="F3:F4"/>
    <mergeCell ref="G3:G4"/>
    <mergeCell ref="H3:H4"/>
    <mergeCell ref="A8:A9"/>
    <mergeCell ref="B8:B9"/>
    <mergeCell ref="C8:C9"/>
    <mergeCell ref="D8:D9"/>
    <mergeCell ref="E8:E9"/>
    <mergeCell ref="F8:F9"/>
    <mergeCell ref="G8:G9"/>
    <mergeCell ref="H8:H9"/>
    <mergeCell ref="A13:A14"/>
    <mergeCell ref="B13:B14"/>
    <mergeCell ref="C13:C14"/>
    <mergeCell ref="D13:D14"/>
    <mergeCell ref="E13:E14"/>
    <mergeCell ref="F13:F14"/>
    <mergeCell ref="G13:G14"/>
    <mergeCell ref="H13:H14"/>
    <mergeCell ref="A19:A20"/>
    <mergeCell ref="B19:B20"/>
    <mergeCell ref="C19:C20"/>
    <mergeCell ref="D19:D20"/>
    <mergeCell ref="E19:E20"/>
    <mergeCell ref="F19:F20"/>
    <mergeCell ref="G19:G20"/>
    <mergeCell ref="H19:H20"/>
    <mergeCell ref="A24:H24"/>
    <mergeCell ref="A25:A26"/>
    <mergeCell ref="B25:B26"/>
    <mergeCell ref="C25:C26"/>
    <mergeCell ref="D25:D26"/>
    <mergeCell ref="E25:E26"/>
    <mergeCell ref="F25:F26"/>
    <mergeCell ref="G25:G26"/>
    <mergeCell ref="H25:H26"/>
    <mergeCell ref="A31:A32"/>
    <mergeCell ref="B31:B32"/>
    <mergeCell ref="C31:C32"/>
    <mergeCell ref="D31:D32"/>
    <mergeCell ref="E31:E32"/>
    <mergeCell ref="F31:F32"/>
    <mergeCell ref="G31:G32"/>
    <mergeCell ref="H31:H32"/>
    <mergeCell ref="A37:A38"/>
    <mergeCell ref="B37:B38"/>
    <mergeCell ref="C37:C38"/>
    <mergeCell ref="D37:D38"/>
    <mergeCell ref="E37:E38"/>
    <mergeCell ref="F37:F38"/>
    <mergeCell ref="G37:G38"/>
    <mergeCell ref="H37:H3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37" activeCellId="0" sqref="E37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36.54"/>
    <col collapsed="false" customWidth="true" hidden="false" outlineLevel="0" max="10" min="4" style="1" width="12.57"/>
    <col collapsed="false" customWidth="true" hidden="false" outlineLevel="0" max="11" min="11" style="1" width="7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8"/>
      <c r="B1" s="9"/>
      <c r="C1" s="10" t="s">
        <v>10</v>
      </c>
      <c r="D1" s="8"/>
      <c r="E1" s="8"/>
      <c r="F1" s="11"/>
      <c r="G1" s="11"/>
      <c r="H1" s="11"/>
      <c r="I1" s="11"/>
      <c r="J1" s="11"/>
      <c r="K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</row>
    <row r="3" customFormat="false" ht="34.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13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</row>
    <row r="4" customFormat="false" ht="16.5" hidden="false" customHeight="true" outlineLevel="0" collapsed="false">
      <c r="A4" s="16" t="n">
        <v>100</v>
      </c>
      <c r="B4" s="16"/>
      <c r="C4" s="17" t="s">
        <v>16</v>
      </c>
      <c r="D4" s="18" t="n">
        <f aca="false">D5+D7+D9</f>
        <v>354903.09</v>
      </c>
      <c r="E4" s="18" t="n">
        <f aca="false">E5+E7+E9</f>
        <v>380850.6</v>
      </c>
      <c r="F4" s="18" t="n">
        <f aca="false">F5+F7+F9</f>
        <v>367950</v>
      </c>
      <c r="G4" s="18" t="n">
        <f aca="false">G5+G7+G9</f>
        <v>364950</v>
      </c>
      <c r="H4" s="18" t="n">
        <f aca="false">H5+H7+H9</f>
        <v>297854</v>
      </c>
      <c r="I4" s="18" t="n">
        <f aca="false">I5+I7+I9</f>
        <v>305892</v>
      </c>
      <c r="J4" s="18" t="n">
        <f aca="false">J5+J7+J9</f>
        <v>310301</v>
      </c>
      <c r="K4" s="2"/>
    </row>
    <row r="5" customFormat="false" ht="13.5" hidden="false" customHeight="true" outlineLevel="0" collapsed="false">
      <c r="A5" s="19"/>
      <c r="B5" s="20" t="n">
        <v>110</v>
      </c>
      <c r="C5" s="19" t="s">
        <v>17</v>
      </c>
      <c r="D5" s="21" t="n">
        <f aca="false">SUM(D6)</f>
        <v>331148.46</v>
      </c>
      <c r="E5" s="21" t="n">
        <f aca="false">SUM(E6)</f>
        <v>349500.58</v>
      </c>
      <c r="F5" s="22" t="n">
        <f aca="false">SUM(F6)</f>
        <v>340500</v>
      </c>
      <c r="G5" s="22" t="n">
        <f aca="false">SUM(G6)</f>
        <v>338000</v>
      </c>
      <c r="H5" s="23" t="n">
        <f aca="false">SUM(H6)</f>
        <v>269904</v>
      </c>
      <c r="I5" s="21" t="n">
        <f aca="false">SUM(I6)</f>
        <v>277942</v>
      </c>
      <c r="J5" s="21" t="n">
        <f aca="false">SUM(J6)</f>
        <v>282351</v>
      </c>
      <c r="K5" s="24"/>
    </row>
    <row r="6" customFormat="false" ht="13.5" hidden="false" customHeight="true" outlineLevel="0" collapsed="false">
      <c r="A6" s="25"/>
      <c r="B6" s="26" t="n">
        <v>111</v>
      </c>
      <c r="C6" s="25" t="s">
        <v>18</v>
      </c>
      <c r="D6" s="27" t="n">
        <v>331148.46</v>
      </c>
      <c r="E6" s="27" t="n">
        <v>349500.58</v>
      </c>
      <c r="F6" s="28" t="n">
        <v>340500</v>
      </c>
      <c r="G6" s="28" t="n">
        <v>338000</v>
      </c>
      <c r="H6" s="29" t="n">
        <v>269904</v>
      </c>
      <c r="I6" s="28" t="n">
        <v>277942</v>
      </c>
      <c r="J6" s="28" t="n">
        <v>282351</v>
      </c>
      <c r="K6" s="30"/>
    </row>
    <row r="7" customFormat="false" ht="13.5" hidden="false" customHeight="true" outlineLevel="0" collapsed="false">
      <c r="A7" s="19"/>
      <c r="B7" s="20" t="n">
        <v>120</v>
      </c>
      <c r="C7" s="19" t="s">
        <v>19</v>
      </c>
      <c r="D7" s="21" t="n">
        <f aca="false">SUM(D8)</f>
        <v>11632.12</v>
      </c>
      <c r="E7" s="21" t="n">
        <f aca="false">SUM(E8)</f>
        <v>12678.45</v>
      </c>
      <c r="F7" s="22" t="n">
        <f aca="false">SUM(F8)</f>
        <v>11700</v>
      </c>
      <c r="G7" s="22" t="n">
        <f aca="false">SUM(G8)</f>
        <v>11700</v>
      </c>
      <c r="H7" s="31" t="n">
        <f aca="false">SUM(H8)</f>
        <v>11700</v>
      </c>
      <c r="I7" s="22" t="n">
        <f aca="false">SUM(I8)</f>
        <v>11700</v>
      </c>
      <c r="J7" s="22" t="n">
        <f aca="false">SUM(J8)</f>
        <v>11700</v>
      </c>
      <c r="K7" s="24"/>
    </row>
    <row r="8" customFormat="false" ht="13.5" hidden="false" customHeight="true" outlineLevel="0" collapsed="false">
      <c r="A8" s="25"/>
      <c r="B8" s="26" t="n">
        <v>121</v>
      </c>
      <c r="C8" s="25" t="s">
        <v>20</v>
      </c>
      <c r="D8" s="27" t="n">
        <v>11632.12</v>
      </c>
      <c r="E8" s="27" t="n">
        <v>12678.45</v>
      </c>
      <c r="F8" s="28" t="n">
        <v>11700</v>
      </c>
      <c r="G8" s="28" t="n">
        <v>11700</v>
      </c>
      <c r="H8" s="29" t="n">
        <v>11700</v>
      </c>
      <c r="I8" s="28" t="n">
        <v>11700</v>
      </c>
      <c r="J8" s="28" t="n">
        <v>11700</v>
      </c>
      <c r="K8" s="30"/>
    </row>
    <row r="9" customFormat="false" ht="13.5" hidden="false" customHeight="true" outlineLevel="0" collapsed="false">
      <c r="A9" s="19"/>
      <c r="B9" s="20" t="n">
        <v>130</v>
      </c>
      <c r="C9" s="19" t="s">
        <v>21</v>
      </c>
      <c r="D9" s="21" t="n">
        <f aca="false">SUM(D10:D13)</f>
        <v>12122.51</v>
      </c>
      <c r="E9" s="21" t="n">
        <f aca="false">SUM(E10:E13)</f>
        <v>18671.57</v>
      </c>
      <c r="F9" s="22" t="n">
        <f aca="false">SUM(F10:F13)</f>
        <v>15750</v>
      </c>
      <c r="G9" s="22" t="n">
        <f aca="false">SUM(G10:G13)</f>
        <v>15250</v>
      </c>
      <c r="H9" s="31" t="n">
        <f aca="false">SUM(H10:H13)</f>
        <v>16250</v>
      </c>
      <c r="I9" s="22" t="n">
        <f aca="false">SUM(I10:I13)</f>
        <v>16250</v>
      </c>
      <c r="J9" s="22" t="n">
        <f aca="false">SUM(J10:J13)</f>
        <v>16250</v>
      </c>
      <c r="K9" s="24"/>
    </row>
    <row r="10" customFormat="false" ht="13.5" hidden="false" customHeight="true" outlineLevel="0" collapsed="false">
      <c r="A10" s="25"/>
      <c r="B10" s="26" t="n">
        <v>133</v>
      </c>
      <c r="C10" s="25" t="s">
        <v>22</v>
      </c>
      <c r="D10" s="27" t="n">
        <v>511</v>
      </c>
      <c r="E10" s="27" t="n">
        <v>525</v>
      </c>
      <c r="F10" s="28" t="n">
        <v>550</v>
      </c>
      <c r="G10" s="28" t="n">
        <v>550</v>
      </c>
      <c r="H10" s="29" t="n">
        <v>550</v>
      </c>
      <c r="I10" s="28" t="n">
        <v>550</v>
      </c>
      <c r="J10" s="28" t="n">
        <v>550</v>
      </c>
      <c r="K10" s="30"/>
    </row>
    <row r="11" customFormat="false" ht="13.5" hidden="false" customHeight="true" outlineLevel="0" collapsed="false">
      <c r="A11" s="25"/>
      <c r="B11" s="26" t="n">
        <v>133</v>
      </c>
      <c r="C11" s="25" t="s">
        <v>23</v>
      </c>
      <c r="D11" s="27" t="n">
        <v>0</v>
      </c>
      <c r="E11" s="27" t="n">
        <v>0</v>
      </c>
      <c r="F11" s="28" t="n">
        <v>0</v>
      </c>
      <c r="G11" s="28" t="n">
        <v>0</v>
      </c>
      <c r="H11" s="29" t="n">
        <v>0</v>
      </c>
      <c r="I11" s="28" t="n">
        <v>0</v>
      </c>
      <c r="J11" s="28" t="n">
        <v>0</v>
      </c>
      <c r="K11" s="30"/>
    </row>
    <row r="12" customFormat="false" ht="13.5" hidden="false" customHeight="true" outlineLevel="0" collapsed="false">
      <c r="A12" s="25"/>
      <c r="B12" s="26" t="n">
        <v>133</v>
      </c>
      <c r="C12" s="25" t="s">
        <v>24</v>
      </c>
      <c r="D12" s="27" t="n">
        <v>198.33</v>
      </c>
      <c r="E12" s="27" t="n">
        <v>1193.17</v>
      </c>
      <c r="F12" s="28" t="n">
        <v>1200</v>
      </c>
      <c r="G12" s="28" t="n">
        <v>1200</v>
      </c>
      <c r="H12" s="29" t="n">
        <v>1200</v>
      </c>
      <c r="I12" s="28" t="n">
        <v>1200</v>
      </c>
      <c r="J12" s="28" t="n">
        <v>1200</v>
      </c>
      <c r="K12" s="30"/>
    </row>
    <row r="13" customFormat="false" ht="13.5" hidden="false" customHeight="true" outlineLevel="0" collapsed="false">
      <c r="A13" s="25"/>
      <c r="B13" s="26" t="n">
        <v>133</v>
      </c>
      <c r="C13" s="25" t="s">
        <v>25</v>
      </c>
      <c r="D13" s="27" t="n">
        <v>11413.18</v>
      </c>
      <c r="E13" s="27" t="n">
        <v>16953.4</v>
      </c>
      <c r="F13" s="28" t="n">
        <v>14000</v>
      </c>
      <c r="G13" s="28" t="n">
        <v>13500</v>
      </c>
      <c r="H13" s="29" t="n">
        <v>14500</v>
      </c>
      <c r="I13" s="28" t="n">
        <v>14500</v>
      </c>
      <c r="J13" s="28" t="n">
        <v>14500</v>
      </c>
      <c r="K13" s="30"/>
    </row>
    <row r="14" customFormat="false" ht="16.5" hidden="false" customHeight="true" outlineLevel="0" collapsed="false">
      <c r="A14" s="16" t="n">
        <v>200</v>
      </c>
      <c r="B14" s="16"/>
      <c r="C14" s="17" t="s">
        <v>26</v>
      </c>
      <c r="D14" s="18" t="n">
        <f aca="false">D15+D18+D22+D24</f>
        <v>46399.76</v>
      </c>
      <c r="E14" s="18" t="n">
        <f aca="false">E15+E18+E22+E24</f>
        <v>52339.53</v>
      </c>
      <c r="F14" s="18" t="n">
        <f aca="false">F15+F18+F22+F24</f>
        <v>58113</v>
      </c>
      <c r="G14" s="18" t="n">
        <f aca="false">G15+G18+G22+G24</f>
        <v>55818</v>
      </c>
      <c r="H14" s="18" t="n">
        <f aca="false">H15+H18+H22+H24</f>
        <v>49318</v>
      </c>
      <c r="I14" s="18" t="n">
        <f aca="false">I15+I18+I22+I24</f>
        <v>49318</v>
      </c>
      <c r="J14" s="18" t="n">
        <f aca="false">J15+J18+J22+J24</f>
        <v>49288</v>
      </c>
      <c r="K14" s="2"/>
    </row>
    <row r="15" customFormat="false" ht="13.5" hidden="false" customHeight="true" outlineLevel="0" collapsed="false">
      <c r="A15" s="32"/>
      <c r="B15" s="33" t="n">
        <v>210</v>
      </c>
      <c r="C15" s="32" t="s">
        <v>27</v>
      </c>
      <c r="D15" s="34" t="n">
        <f aca="false">SUM(D16:D17)</f>
        <v>30284.64</v>
      </c>
      <c r="E15" s="34" t="n">
        <f aca="false">SUM(E16:E17)</f>
        <v>31174.14</v>
      </c>
      <c r="F15" s="34" t="n">
        <f aca="false">SUM(F16:F17)</f>
        <v>31283</v>
      </c>
      <c r="G15" s="34" t="n">
        <f aca="false">SUM(G16:G17)</f>
        <v>31063</v>
      </c>
      <c r="H15" s="35" t="n">
        <f aca="false">SUM(H16:H17)</f>
        <v>31118</v>
      </c>
      <c r="I15" s="34" t="n">
        <f aca="false">SUM(I16:I17)</f>
        <v>31118</v>
      </c>
      <c r="J15" s="34" t="n">
        <f aca="false">SUM(J16:J17)</f>
        <v>31118</v>
      </c>
      <c r="K15" s="2"/>
    </row>
    <row r="16" customFormat="false" ht="13.5" hidden="false" customHeight="true" outlineLevel="0" collapsed="false">
      <c r="A16" s="36"/>
      <c r="B16" s="37" t="n">
        <v>212</v>
      </c>
      <c r="C16" s="36" t="s">
        <v>28</v>
      </c>
      <c r="D16" s="38" t="n">
        <v>914.6</v>
      </c>
      <c r="E16" s="38" t="n">
        <v>914.6</v>
      </c>
      <c r="F16" s="39" t="n">
        <v>270</v>
      </c>
      <c r="G16" s="39" t="n">
        <v>250</v>
      </c>
      <c r="H16" s="40" t="n">
        <v>300</v>
      </c>
      <c r="I16" s="39" t="n">
        <v>300</v>
      </c>
      <c r="J16" s="39" t="n">
        <v>300</v>
      </c>
      <c r="K16" s="2"/>
    </row>
    <row r="17" customFormat="false" ht="13.5" hidden="false" customHeight="true" outlineLevel="0" collapsed="false">
      <c r="A17" s="36"/>
      <c r="B17" s="37" t="n">
        <v>212</v>
      </c>
      <c r="C17" s="36" t="s">
        <v>29</v>
      </c>
      <c r="D17" s="38" t="n">
        <v>29370.04</v>
      </c>
      <c r="E17" s="38" t="n">
        <v>30259.54</v>
      </c>
      <c r="F17" s="39" t="n">
        <v>31013</v>
      </c>
      <c r="G17" s="39" t="n">
        <v>30813</v>
      </c>
      <c r="H17" s="40" t="n">
        <v>30818</v>
      </c>
      <c r="I17" s="39" t="n">
        <v>30818</v>
      </c>
      <c r="J17" s="39" t="n">
        <v>30818</v>
      </c>
      <c r="K17" s="2"/>
    </row>
    <row r="18" customFormat="false" ht="13.5" hidden="false" customHeight="true" outlineLevel="0" collapsed="false">
      <c r="A18" s="32"/>
      <c r="B18" s="33" t="n">
        <v>220</v>
      </c>
      <c r="C18" s="32" t="s">
        <v>30</v>
      </c>
      <c r="D18" s="34" t="n">
        <f aca="false">SUM(D19:D21)</f>
        <v>15616.31</v>
      </c>
      <c r="E18" s="34" t="n">
        <f aca="false">SUM(E19:E21)</f>
        <v>15107.83</v>
      </c>
      <c r="F18" s="34" t="n">
        <f aca="false">SUM(F19:F21)</f>
        <v>23270</v>
      </c>
      <c r="G18" s="34" t="n">
        <f aca="false">SUM(G19:G21)</f>
        <v>16135</v>
      </c>
      <c r="H18" s="35" t="n">
        <f aca="false">SUM(H19:H21)</f>
        <v>15670</v>
      </c>
      <c r="I18" s="34" t="n">
        <f aca="false">SUM(I19:I21)</f>
        <v>15670</v>
      </c>
      <c r="J18" s="34" t="n">
        <f aca="false">SUM(J19:J21)</f>
        <v>15670</v>
      </c>
      <c r="K18" s="2"/>
    </row>
    <row r="19" customFormat="false" ht="13.5" hidden="false" customHeight="true" outlineLevel="0" collapsed="false">
      <c r="A19" s="36"/>
      <c r="B19" s="37" t="n">
        <v>221</v>
      </c>
      <c r="C19" s="36" t="s">
        <v>31</v>
      </c>
      <c r="D19" s="38" t="n">
        <v>2625</v>
      </c>
      <c r="E19" s="38" t="n">
        <v>3888.39</v>
      </c>
      <c r="F19" s="41" t="n">
        <v>4950</v>
      </c>
      <c r="G19" s="41" t="n">
        <v>2665</v>
      </c>
      <c r="H19" s="42" t="n">
        <v>8030</v>
      </c>
      <c r="I19" s="41" t="n">
        <v>8030</v>
      </c>
      <c r="J19" s="41" t="n">
        <v>8030</v>
      </c>
      <c r="K19" s="12"/>
    </row>
    <row r="20" customFormat="false" ht="13.5" hidden="false" customHeight="true" outlineLevel="0" collapsed="false">
      <c r="A20" s="36"/>
      <c r="B20" s="43" t="n">
        <v>222</v>
      </c>
      <c r="C20" s="3" t="s">
        <v>32</v>
      </c>
      <c r="D20" s="38" t="n">
        <v>16</v>
      </c>
      <c r="E20" s="38" t="n">
        <v>0</v>
      </c>
      <c r="F20" s="41" t="n">
        <v>0</v>
      </c>
      <c r="G20" s="41" t="n">
        <v>0</v>
      </c>
      <c r="H20" s="42" t="n">
        <v>0</v>
      </c>
      <c r="I20" s="41" t="n">
        <v>0</v>
      </c>
      <c r="J20" s="41" t="n">
        <v>0</v>
      </c>
      <c r="K20" s="12"/>
    </row>
    <row r="21" customFormat="false" ht="13.5" hidden="false" customHeight="true" outlineLevel="0" collapsed="false">
      <c r="A21" s="36"/>
      <c r="B21" s="37" t="n">
        <v>223</v>
      </c>
      <c r="C21" s="36" t="s">
        <v>33</v>
      </c>
      <c r="D21" s="38" t="n">
        <v>12975.31</v>
      </c>
      <c r="E21" s="38" t="n">
        <v>11219.44</v>
      </c>
      <c r="F21" s="41" t="n">
        <v>18320</v>
      </c>
      <c r="G21" s="41" t="n">
        <v>13470</v>
      </c>
      <c r="H21" s="42" t="n">
        <v>7640</v>
      </c>
      <c r="I21" s="41" t="n">
        <v>7640</v>
      </c>
      <c r="J21" s="41" t="n">
        <v>7640</v>
      </c>
      <c r="K21" s="12"/>
    </row>
    <row r="22" customFormat="false" ht="13.5" hidden="false" customHeight="true" outlineLevel="0" collapsed="false">
      <c r="A22" s="32"/>
      <c r="B22" s="33" t="n">
        <v>240</v>
      </c>
      <c r="C22" s="32" t="s">
        <v>34</v>
      </c>
      <c r="D22" s="34" t="n">
        <f aca="false">D23</f>
        <v>10</v>
      </c>
      <c r="E22" s="34" t="n">
        <f aca="false">E23</f>
        <v>0</v>
      </c>
      <c r="F22" s="34" t="n">
        <f aca="false">F23</f>
        <v>1650</v>
      </c>
      <c r="G22" s="34" t="n">
        <f aca="false">G23</f>
        <v>2020</v>
      </c>
      <c r="H22" s="35" t="n">
        <f aca="false">H23</f>
        <v>1530</v>
      </c>
      <c r="I22" s="34" t="n">
        <f aca="false">I23</f>
        <v>1530</v>
      </c>
      <c r="J22" s="34" t="n">
        <f aca="false">J23</f>
        <v>1500</v>
      </c>
      <c r="K22" s="2"/>
    </row>
    <row r="23" customFormat="false" ht="13.5" hidden="false" customHeight="true" outlineLevel="0" collapsed="false">
      <c r="A23" s="36"/>
      <c r="B23" s="37" t="n">
        <v>242</v>
      </c>
      <c r="C23" s="36" t="s">
        <v>35</v>
      </c>
      <c r="D23" s="38" t="n">
        <v>10</v>
      </c>
      <c r="E23" s="38" t="n">
        <v>0</v>
      </c>
      <c r="F23" s="41" t="n">
        <v>1650</v>
      </c>
      <c r="G23" s="41" t="n">
        <v>2020</v>
      </c>
      <c r="H23" s="42" t="n">
        <v>1530</v>
      </c>
      <c r="I23" s="41" t="n">
        <v>1530</v>
      </c>
      <c r="J23" s="41" t="n">
        <v>1500</v>
      </c>
      <c r="K23" s="2"/>
    </row>
    <row r="24" customFormat="false" ht="13.5" hidden="false" customHeight="true" outlineLevel="0" collapsed="false">
      <c r="A24" s="32"/>
      <c r="B24" s="33" t="n">
        <v>290</v>
      </c>
      <c r="C24" s="32" t="s">
        <v>36</v>
      </c>
      <c r="D24" s="34" t="n">
        <f aca="false">SUM(D25)</f>
        <v>488.81</v>
      </c>
      <c r="E24" s="34" t="n">
        <f aca="false">SUM(E25)</f>
        <v>6057.56</v>
      </c>
      <c r="F24" s="34" t="n">
        <f aca="false">SUM(F25)</f>
        <v>1910</v>
      </c>
      <c r="G24" s="34" t="n">
        <f aca="false">SUM(G25)</f>
        <v>6600</v>
      </c>
      <c r="H24" s="35" t="n">
        <f aca="false">SUM(H25)</f>
        <v>1000</v>
      </c>
      <c r="I24" s="34" t="n">
        <f aca="false">SUM(I25)</f>
        <v>1000</v>
      </c>
      <c r="J24" s="34" t="n">
        <f aca="false">SUM(J25)</f>
        <v>1000</v>
      </c>
      <c r="K24" s="2"/>
    </row>
    <row r="25" customFormat="false" ht="13.5" hidden="false" customHeight="true" outlineLevel="0" collapsed="false">
      <c r="A25" s="36"/>
      <c r="B25" s="37" t="n">
        <v>292</v>
      </c>
      <c r="C25" s="36" t="s">
        <v>37</v>
      </c>
      <c r="D25" s="38" t="n">
        <v>488.81</v>
      </c>
      <c r="E25" s="38" t="n">
        <v>6057.56</v>
      </c>
      <c r="F25" s="41" t="n">
        <v>1910</v>
      </c>
      <c r="G25" s="41" t="n">
        <v>6600</v>
      </c>
      <c r="H25" s="42" t="n">
        <v>1000</v>
      </c>
      <c r="I25" s="41" t="n">
        <v>1000</v>
      </c>
      <c r="J25" s="41" t="n">
        <v>1000</v>
      </c>
      <c r="K25" s="2"/>
    </row>
    <row r="26" customFormat="false" ht="16.5" hidden="false" customHeight="true" outlineLevel="0" collapsed="false">
      <c r="A26" s="16" t="n">
        <v>300</v>
      </c>
      <c r="B26" s="16"/>
      <c r="C26" s="17" t="s">
        <v>38</v>
      </c>
      <c r="D26" s="18" t="n">
        <f aca="false">D27</f>
        <v>871975.1</v>
      </c>
      <c r="E26" s="18" t="n">
        <f aca="false">E27</f>
        <v>1049115.51</v>
      </c>
      <c r="F26" s="18" t="n">
        <f aca="false">F27</f>
        <v>852537</v>
      </c>
      <c r="G26" s="18" t="n">
        <f aca="false">G27</f>
        <v>852537</v>
      </c>
      <c r="H26" s="18" t="n">
        <f aca="false">H27</f>
        <v>689735</v>
      </c>
      <c r="I26" s="18" t="n">
        <f aca="false">I27</f>
        <v>689735</v>
      </c>
      <c r="J26" s="18" t="n">
        <f aca="false">J27</f>
        <v>689735</v>
      </c>
      <c r="K26" s="2"/>
    </row>
    <row r="27" customFormat="false" ht="13.5" hidden="false" customHeight="true" outlineLevel="0" collapsed="false">
      <c r="A27" s="19"/>
      <c r="B27" s="20" t="n">
        <v>310</v>
      </c>
      <c r="C27" s="19" t="s">
        <v>39</v>
      </c>
      <c r="D27" s="34" t="n">
        <f aca="false">SUM(D28:D42)</f>
        <v>871975.1</v>
      </c>
      <c r="E27" s="34" t="n">
        <f aca="false">SUM(E28:E42)</f>
        <v>1049115.51</v>
      </c>
      <c r="F27" s="34" t="n">
        <f aca="false">SUM(F28:F42)</f>
        <v>852537</v>
      </c>
      <c r="G27" s="34" t="n">
        <f aca="false">SUM(G28:G42)</f>
        <v>852537</v>
      </c>
      <c r="H27" s="35" t="n">
        <f aca="false">SUM(H28:H42)</f>
        <v>689735</v>
      </c>
      <c r="I27" s="34" t="n">
        <f aca="false">SUM(I28:I42)</f>
        <v>689735</v>
      </c>
      <c r="J27" s="34" t="n">
        <f aca="false">SUM(J28:J42)</f>
        <v>689735</v>
      </c>
      <c r="K27" s="2"/>
    </row>
    <row r="28" customFormat="false" ht="13.5" hidden="false" customHeight="true" outlineLevel="0" collapsed="false">
      <c r="A28" s="19"/>
      <c r="B28" s="26" t="n">
        <v>311</v>
      </c>
      <c r="C28" s="25" t="s">
        <v>40</v>
      </c>
      <c r="D28" s="44" t="n">
        <v>1400</v>
      </c>
      <c r="E28" s="44" t="n">
        <v>1400</v>
      </c>
      <c r="F28" s="39" t="n">
        <v>1400</v>
      </c>
      <c r="G28" s="39" t="n">
        <v>1400</v>
      </c>
      <c r="H28" s="40" t="n">
        <v>1400</v>
      </c>
      <c r="I28" s="39" t="n">
        <v>1400</v>
      </c>
      <c r="J28" s="39" t="n">
        <v>1400</v>
      </c>
      <c r="K28" s="2"/>
    </row>
    <row r="29" customFormat="false" ht="13.5" hidden="false" customHeight="true" outlineLevel="0" collapsed="false">
      <c r="A29" s="25"/>
      <c r="B29" s="45" t="n">
        <v>312</v>
      </c>
      <c r="C29" s="46" t="s">
        <v>41</v>
      </c>
      <c r="D29" s="44" t="n">
        <v>1132.95</v>
      </c>
      <c r="E29" s="44" t="n">
        <v>3262.31</v>
      </c>
      <c r="F29" s="39" t="n">
        <v>1660</v>
      </c>
      <c r="G29" s="39" t="n">
        <v>1660</v>
      </c>
      <c r="H29" s="40" t="n">
        <v>0</v>
      </c>
      <c r="I29" s="39" t="n">
        <v>0</v>
      </c>
      <c r="J29" s="39" t="n">
        <v>0</v>
      </c>
      <c r="K29" s="12"/>
    </row>
    <row r="30" customFormat="false" ht="13.5" hidden="false" customHeight="true" outlineLevel="0" collapsed="false">
      <c r="A30" s="25"/>
      <c r="B30" s="45" t="n">
        <v>312</v>
      </c>
      <c r="C30" s="46" t="s">
        <v>42</v>
      </c>
      <c r="D30" s="44" t="n">
        <v>686942</v>
      </c>
      <c r="E30" s="44" t="n">
        <v>717655</v>
      </c>
      <c r="F30" s="39" t="n">
        <v>702398</v>
      </c>
      <c r="G30" s="39" t="n">
        <v>702398</v>
      </c>
      <c r="H30" s="40" t="n">
        <v>607060</v>
      </c>
      <c r="I30" s="39" t="n">
        <v>607060</v>
      </c>
      <c r="J30" s="39" t="n">
        <v>607060</v>
      </c>
      <c r="K30" s="12"/>
    </row>
    <row r="31" customFormat="false" ht="13.5" hidden="false" customHeight="true" outlineLevel="0" collapsed="false">
      <c r="A31" s="25"/>
      <c r="B31" s="45" t="n">
        <v>312</v>
      </c>
      <c r="C31" s="46" t="s">
        <v>43</v>
      </c>
      <c r="D31" s="44" t="n">
        <v>4099</v>
      </c>
      <c r="E31" s="44" t="n">
        <v>7024</v>
      </c>
      <c r="F31" s="39" t="n">
        <v>9888</v>
      </c>
      <c r="G31" s="39" t="n">
        <v>9888</v>
      </c>
      <c r="H31" s="40" t="n">
        <v>68000</v>
      </c>
      <c r="I31" s="39" t="n">
        <v>68000</v>
      </c>
      <c r="J31" s="39" t="n">
        <v>68000</v>
      </c>
      <c r="K31" s="12"/>
    </row>
    <row r="32" customFormat="false" ht="13.5" hidden="false" customHeight="true" outlineLevel="0" collapsed="false">
      <c r="A32" s="25"/>
      <c r="B32" s="45" t="n">
        <v>312</v>
      </c>
      <c r="C32" s="46" t="s">
        <v>44</v>
      </c>
      <c r="D32" s="44" t="n">
        <v>99925</v>
      </c>
      <c r="E32" s="44" t="n">
        <v>190315.04</v>
      </c>
      <c r="F32" s="39" t="n">
        <v>26175</v>
      </c>
      <c r="G32" s="39" t="n">
        <v>26175</v>
      </c>
      <c r="H32" s="40" t="n">
        <v>0</v>
      </c>
      <c r="I32" s="39" t="n">
        <v>0</v>
      </c>
      <c r="J32" s="39" t="n">
        <v>0</v>
      </c>
      <c r="K32" s="12"/>
    </row>
    <row r="33" customFormat="false" ht="13.5" hidden="false" customHeight="true" outlineLevel="0" collapsed="false">
      <c r="A33" s="25"/>
      <c r="B33" s="45" t="n">
        <v>312</v>
      </c>
      <c r="C33" s="46" t="s">
        <v>45</v>
      </c>
      <c r="D33" s="44" t="n">
        <v>2034.12</v>
      </c>
      <c r="E33" s="44" t="n">
        <v>1535.21</v>
      </c>
      <c r="F33" s="39" t="n">
        <v>4250</v>
      </c>
      <c r="G33" s="39" t="n">
        <v>4250</v>
      </c>
      <c r="H33" s="40" t="n">
        <v>0</v>
      </c>
      <c r="I33" s="39" t="n">
        <v>0</v>
      </c>
      <c r="J33" s="39" t="n">
        <v>0</v>
      </c>
      <c r="K33" s="12"/>
    </row>
    <row r="34" customFormat="false" ht="13.5" hidden="false" customHeight="true" outlineLevel="0" collapsed="false">
      <c r="A34" s="25"/>
      <c r="B34" s="45" t="n">
        <v>312</v>
      </c>
      <c r="C34" s="46" t="s">
        <v>46</v>
      </c>
      <c r="D34" s="44" t="n">
        <v>3983.4</v>
      </c>
      <c r="E34" s="44" t="n">
        <v>32720.5</v>
      </c>
      <c r="F34" s="39" t="n">
        <v>49677</v>
      </c>
      <c r="G34" s="39" t="n">
        <v>49677</v>
      </c>
      <c r="H34" s="40" t="n">
        <v>0</v>
      </c>
      <c r="I34" s="39" t="n">
        <v>0</v>
      </c>
      <c r="J34" s="39" t="n">
        <v>0</v>
      </c>
      <c r="K34" s="12"/>
    </row>
    <row r="35" customFormat="false" ht="13.5" hidden="false" customHeight="true" outlineLevel="0" collapsed="false">
      <c r="A35" s="25"/>
      <c r="B35" s="45" t="n">
        <v>312</v>
      </c>
      <c r="C35" s="46" t="s">
        <v>47</v>
      </c>
      <c r="D35" s="44" t="n">
        <v>14919.9</v>
      </c>
      <c r="E35" s="44" t="n">
        <v>11434.28</v>
      </c>
      <c r="F35" s="39" t="n">
        <v>13159</v>
      </c>
      <c r="G35" s="39" t="n">
        <v>13159</v>
      </c>
      <c r="H35" s="40" t="n">
        <v>12000</v>
      </c>
      <c r="I35" s="39" t="n">
        <v>12000</v>
      </c>
      <c r="J35" s="39" t="n">
        <v>12000</v>
      </c>
      <c r="K35" s="12"/>
    </row>
    <row r="36" customFormat="false" ht="13.5" hidden="false" customHeight="true" outlineLevel="0" collapsed="false">
      <c r="A36" s="25"/>
      <c r="B36" s="45" t="n">
        <v>312</v>
      </c>
      <c r="C36" s="46" t="s">
        <v>48</v>
      </c>
      <c r="D36" s="44" t="n">
        <v>55865.78</v>
      </c>
      <c r="E36" s="44" t="n">
        <v>74724.22</v>
      </c>
      <c r="F36" s="39" t="n">
        <v>37881</v>
      </c>
      <c r="G36" s="39" t="n">
        <v>37881</v>
      </c>
      <c r="H36" s="40" t="n">
        <v>0</v>
      </c>
      <c r="I36" s="39" t="n">
        <v>0</v>
      </c>
      <c r="J36" s="39" t="n">
        <v>0</v>
      </c>
      <c r="K36" s="12"/>
    </row>
    <row r="37" customFormat="false" ht="13.5" hidden="false" customHeight="true" outlineLevel="0" collapsed="false">
      <c r="A37" s="25"/>
      <c r="B37" s="45" t="n">
        <v>312</v>
      </c>
      <c r="C37" s="46" t="s">
        <v>49</v>
      </c>
      <c r="D37" s="44" t="n">
        <v>674.75</v>
      </c>
      <c r="E37" s="44" t="n">
        <v>0</v>
      </c>
      <c r="F37" s="39" t="n">
        <v>0</v>
      </c>
      <c r="G37" s="39" t="n">
        <v>0</v>
      </c>
      <c r="H37" s="40" t="n">
        <v>0</v>
      </c>
      <c r="I37" s="39" t="n">
        <v>0</v>
      </c>
      <c r="J37" s="39" t="n">
        <v>0</v>
      </c>
      <c r="K37" s="12"/>
    </row>
    <row r="38" customFormat="false" ht="13.5" hidden="false" customHeight="true" outlineLevel="0" collapsed="false">
      <c r="A38" s="25"/>
      <c r="B38" s="45" t="n">
        <v>312</v>
      </c>
      <c r="C38" s="46" t="s">
        <v>50</v>
      </c>
      <c r="D38" s="44" t="n">
        <v>0</v>
      </c>
      <c r="E38" s="44" t="n">
        <v>7908.65</v>
      </c>
      <c r="F38" s="39" t="n">
        <v>4794</v>
      </c>
      <c r="G38" s="39" t="n">
        <v>4794</v>
      </c>
      <c r="H38" s="40" t="n">
        <v>0</v>
      </c>
      <c r="I38" s="39" t="n">
        <v>0</v>
      </c>
      <c r="J38" s="39" t="n">
        <v>0</v>
      </c>
      <c r="K38" s="12"/>
    </row>
    <row r="39" customFormat="false" ht="13.5" hidden="false" customHeight="true" outlineLevel="0" collapsed="false">
      <c r="A39" s="25"/>
      <c r="B39" s="45" t="n">
        <v>312</v>
      </c>
      <c r="C39" s="46" t="s">
        <v>51</v>
      </c>
      <c r="D39" s="44" t="n">
        <v>708.47</v>
      </c>
      <c r="E39" s="44" t="n">
        <v>841.77</v>
      </c>
      <c r="F39" s="39" t="n">
        <v>884</v>
      </c>
      <c r="G39" s="39" t="n">
        <v>884</v>
      </c>
      <c r="H39" s="40" t="n">
        <v>900</v>
      </c>
      <c r="I39" s="39" t="n">
        <v>900</v>
      </c>
      <c r="J39" s="39" t="n">
        <v>900</v>
      </c>
      <c r="K39" s="12"/>
    </row>
    <row r="40" customFormat="false" ht="13.5" hidden="false" customHeight="true" outlineLevel="0" collapsed="false">
      <c r="A40" s="25"/>
      <c r="B40" s="45" t="n">
        <v>312</v>
      </c>
      <c r="C40" s="46" t="s">
        <v>52</v>
      </c>
      <c r="D40" s="44" t="n">
        <v>23.63</v>
      </c>
      <c r="E40" s="44" t="n">
        <v>23.98</v>
      </c>
      <c r="F40" s="39" t="n">
        <v>25</v>
      </c>
      <c r="G40" s="39" t="n">
        <v>25</v>
      </c>
      <c r="H40" s="40" t="n">
        <v>25</v>
      </c>
      <c r="I40" s="39" t="n">
        <v>25</v>
      </c>
      <c r="J40" s="39" t="n">
        <v>25</v>
      </c>
      <c r="K40" s="12"/>
    </row>
    <row r="41" customFormat="false" ht="13.5" hidden="false" customHeight="true" outlineLevel="0" collapsed="false">
      <c r="A41" s="25"/>
      <c r="B41" s="45" t="n">
        <v>312</v>
      </c>
      <c r="C41" s="46" t="s">
        <v>53</v>
      </c>
      <c r="D41" s="44" t="n">
        <v>54.79</v>
      </c>
      <c r="E41" s="44" t="n">
        <v>61.4</v>
      </c>
      <c r="F41" s="39" t="n">
        <v>66</v>
      </c>
      <c r="G41" s="39" t="n">
        <v>66</v>
      </c>
      <c r="H41" s="40" t="n">
        <v>70</v>
      </c>
      <c r="I41" s="39" t="n">
        <v>70</v>
      </c>
      <c r="J41" s="39" t="n">
        <v>70</v>
      </c>
      <c r="K41" s="12"/>
    </row>
    <row r="42" customFormat="false" ht="13.5" hidden="false" customHeight="true" outlineLevel="0" collapsed="false">
      <c r="A42" s="25"/>
      <c r="B42" s="45" t="n">
        <v>312</v>
      </c>
      <c r="C42" s="46" t="s">
        <v>54</v>
      </c>
      <c r="D42" s="44" t="n">
        <v>211.31</v>
      </c>
      <c r="E42" s="44" t="n">
        <v>209.15</v>
      </c>
      <c r="F42" s="39" t="n">
        <v>280</v>
      </c>
      <c r="G42" s="39" t="n">
        <v>280</v>
      </c>
      <c r="H42" s="40" t="n">
        <v>280</v>
      </c>
      <c r="I42" s="39" t="n">
        <v>280</v>
      </c>
      <c r="J42" s="39" t="n">
        <v>280</v>
      </c>
      <c r="K42" s="12"/>
    </row>
    <row r="43" customFormat="false" ht="16.5" hidden="false" customHeight="true" outlineLevel="0" collapsed="false">
      <c r="A43" s="16" t="s">
        <v>55</v>
      </c>
      <c r="B43" s="16"/>
      <c r="C43" s="47" t="s">
        <v>56</v>
      </c>
      <c r="D43" s="48" t="n">
        <f aca="false">D4+D14+D26</f>
        <v>1273277.95</v>
      </c>
      <c r="E43" s="48" t="n">
        <f aca="false">E4+E14+E26</f>
        <v>1482305.64</v>
      </c>
      <c r="F43" s="48" t="n">
        <f aca="false">F4+F14+F26</f>
        <v>1278600</v>
      </c>
      <c r="G43" s="48" t="n">
        <f aca="false">G4+G14+G26</f>
        <v>1273305</v>
      </c>
      <c r="H43" s="48" t="n">
        <f aca="false">H4+H14+H26</f>
        <v>1036907</v>
      </c>
      <c r="I43" s="48" t="n">
        <f aca="false">I4+I14+I26</f>
        <v>1044945</v>
      </c>
      <c r="J43" s="48" t="n">
        <f aca="false">J4+J14+J26</f>
        <v>1049324</v>
      </c>
      <c r="K43" s="12"/>
    </row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48576" customFormat="false" ht="12.8" hidden="false" customHeight="fals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0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2" activeCellId="0" sqref="H32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37.37"/>
    <col collapsed="false" customWidth="true" hidden="false" outlineLevel="0" max="10" min="4" style="1" width="12.25"/>
    <col collapsed="false" customWidth="true" hidden="true" outlineLevel="0" max="11" min="11" style="1" width="9"/>
    <col collapsed="false" customWidth="true" hidden="false" outlineLevel="0" max="12" min="12" style="1" width="11.43"/>
    <col collapsed="false" customWidth="false" hidden="false" outlineLevel="0" max="26" min="13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49"/>
      <c r="B1" s="50"/>
      <c r="C1" s="10" t="s">
        <v>57</v>
      </c>
      <c r="D1" s="51"/>
      <c r="E1" s="51"/>
      <c r="F1" s="49"/>
      <c r="G1" s="49"/>
      <c r="H1" s="49"/>
      <c r="I1" s="49"/>
      <c r="J1" s="49"/>
      <c r="K1" s="30"/>
      <c r="L1" s="30"/>
    </row>
    <row r="2" customFormat="false" ht="12.7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30"/>
      <c r="L2" s="30"/>
    </row>
    <row r="3" customFormat="false" ht="27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30"/>
      <c r="L3" s="30"/>
    </row>
    <row r="4" customFormat="false" ht="12.75" hidden="false" customHeight="true" outlineLevel="0" collapsed="false">
      <c r="A4" s="52" t="n">
        <v>71</v>
      </c>
      <c r="B4" s="52"/>
      <c r="C4" s="53" t="s">
        <v>58</v>
      </c>
      <c r="D4" s="54" t="n">
        <f aca="false">D5</f>
        <v>2939.86</v>
      </c>
      <c r="E4" s="54" t="n">
        <f aca="false">E5</f>
        <v>1995.28</v>
      </c>
      <c r="F4" s="54" t="n">
        <f aca="false">F5</f>
        <v>0</v>
      </c>
      <c r="G4" s="54" t="n">
        <f aca="false">G5</f>
        <v>0</v>
      </c>
      <c r="H4" s="54" t="n">
        <f aca="false">H5</f>
        <v>0</v>
      </c>
      <c r="I4" s="54" t="n">
        <f aca="false">I5</f>
        <v>0</v>
      </c>
      <c r="J4" s="54" t="n">
        <f aca="false">J5</f>
        <v>0</v>
      </c>
      <c r="K4" s="30"/>
      <c r="L4" s="30"/>
    </row>
    <row r="5" customFormat="false" ht="12.75" hidden="false" customHeight="true" outlineLevel="0" collapsed="false">
      <c r="A5" s="20"/>
      <c r="B5" s="26" t="n">
        <v>300</v>
      </c>
      <c r="C5" s="55" t="s">
        <v>59</v>
      </c>
      <c r="D5" s="27" t="n">
        <v>2939.86</v>
      </c>
      <c r="E5" s="27" t="n">
        <v>1995.28</v>
      </c>
      <c r="F5" s="27" t="n">
        <v>0</v>
      </c>
      <c r="G5" s="27" t="n">
        <v>0</v>
      </c>
      <c r="H5" s="56" t="n">
        <v>0</v>
      </c>
      <c r="I5" s="27" t="n">
        <v>0</v>
      </c>
      <c r="J5" s="27" t="n">
        <v>0</v>
      </c>
      <c r="K5" s="30"/>
      <c r="L5" s="30"/>
    </row>
    <row r="6" customFormat="false" ht="16.5" hidden="false" customHeight="true" outlineLevel="0" collapsed="false">
      <c r="A6" s="52" t="n">
        <v>72</v>
      </c>
      <c r="B6" s="52"/>
      <c r="C6" s="53" t="s">
        <v>58</v>
      </c>
      <c r="D6" s="54" t="n">
        <f aca="false">D7+D8+D9+D10</f>
        <v>59160.16</v>
      </c>
      <c r="E6" s="54" t="n">
        <f aca="false">E7+E8+E9+E10</f>
        <v>68065.6</v>
      </c>
      <c r="F6" s="54" t="n">
        <f aca="false">F7+F8+F9+F10</f>
        <v>62060</v>
      </c>
      <c r="G6" s="54" t="n">
        <f aca="false">G7+G8+G9+G10</f>
        <v>62060</v>
      </c>
      <c r="H6" s="54" t="n">
        <f aca="false">H7+H8+H9+H10</f>
        <v>0</v>
      </c>
      <c r="I6" s="54" t="n">
        <f aca="false">I7+I8+I9+I10</f>
        <v>0</v>
      </c>
      <c r="J6" s="54" t="n">
        <f aca="false">J7+J8+J9+J10</f>
        <v>0</v>
      </c>
      <c r="K6" s="30"/>
      <c r="L6" s="30"/>
    </row>
    <row r="7" customFormat="false" ht="16.5" hidden="false" customHeight="true" outlineLevel="0" collapsed="false">
      <c r="A7" s="20"/>
      <c r="B7" s="26" t="n">
        <v>210</v>
      </c>
      <c r="C7" s="57" t="s">
        <v>60</v>
      </c>
      <c r="D7" s="27" t="n">
        <v>0</v>
      </c>
      <c r="E7" s="27" t="n">
        <v>0</v>
      </c>
      <c r="F7" s="28" t="n">
        <v>0</v>
      </c>
      <c r="G7" s="28" t="n">
        <v>0</v>
      </c>
      <c r="H7" s="29" t="n">
        <v>0</v>
      </c>
      <c r="I7" s="28" t="n">
        <v>0</v>
      </c>
      <c r="J7" s="28" t="n">
        <v>0</v>
      </c>
      <c r="K7" s="30"/>
      <c r="L7" s="30"/>
    </row>
    <row r="8" customFormat="false" ht="16.5" hidden="false" customHeight="true" outlineLevel="0" collapsed="false">
      <c r="A8" s="20"/>
      <c r="B8" s="26" t="n">
        <v>223</v>
      </c>
      <c r="C8" s="57" t="s">
        <v>61</v>
      </c>
      <c r="D8" s="58" t="n">
        <v>42394.33</v>
      </c>
      <c r="E8" s="58" t="n">
        <v>63553.69</v>
      </c>
      <c r="F8" s="59" t="n">
        <v>40000</v>
      </c>
      <c r="G8" s="59" t="n">
        <v>40000</v>
      </c>
      <c r="H8" s="60" t="n">
        <v>0</v>
      </c>
      <c r="I8" s="59" t="n">
        <v>0</v>
      </c>
      <c r="J8" s="59" t="n">
        <v>0</v>
      </c>
      <c r="K8" s="30"/>
      <c r="L8" s="30"/>
    </row>
    <row r="9" customFormat="false" ht="16.5" hidden="false" customHeight="true" outlineLevel="0" collapsed="false">
      <c r="A9" s="20"/>
      <c r="B9" s="26" t="n">
        <v>223</v>
      </c>
      <c r="C9" s="25" t="s">
        <v>62</v>
      </c>
      <c r="D9" s="58" t="n">
        <v>16765.83</v>
      </c>
      <c r="E9" s="58" t="n">
        <v>4511.91</v>
      </c>
      <c r="F9" s="59" t="n">
        <v>22060</v>
      </c>
      <c r="G9" s="59" t="n">
        <v>22060</v>
      </c>
      <c r="H9" s="60" t="n">
        <v>0</v>
      </c>
      <c r="I9" s="59" t="n">
        <v>0</v>
      </c>
      <c r="J9" s="59" t="n">
        <v>0</v>
      </c>
      <c r="K9" s="30"/>
      <c r="L9" s="30"/>
    </row>
    <row r="10" customFormat="false" ht="16.5" hidden="false" customHeight="true" outlineLevel="0" collapsed="false">
      <c r="A10" s="61"/>
      <c r="B10" s="43" t="n">
        <v>290</v>
      </c>
      <c r="C10" s="3" t="s">
        <v>63</v>
      </c>
      <c r="D10" s="62" t="n">
        <v>0</v>
      </c>
      <c r="E10" s="62" t="n">
        <v>0</v>
      </c>
      <c r="F10" s="63" t="n">
        <v>0</v>
      </c>
      <c r="G10" s="63" t="n">
        <v>0</v>
      </c>
      <c r="H10" s="64" t="n">
        <v>0</v>
      </c>
      <c r="I10" s="63" t="n">
        <v>0</v>
      </c>
      <c r="J10" s="63" t="n">
        <v>0</v>
      </c>
      <c r="K10" s="30"/>
      <c r="L10" s="30"/>
    </row>
    <row r="11" customFormat="false" ht="16.5" hidden="false" customHeight="true" outlineLevel="0" collapsed="false">
      <c r="A11" s="52" t="n">
        <v>41</v>
      </c>
      <c r="B11" s="52"/>
      <c r="C11" s="53" t="s">
        <v>58</v>
      </c>
      <c r="D11" s="54" t="n">
        <f aca="false">D12+D13+D14+D15+D16+D17</f>
        <v>41264.21</v>
      </c>
      <c r="E11" s="54" t="n">
        <f aca="false">E12+E13+E14+E15+E16+E17</f>
        <v>58925.53</v>
      </c>
      <c r="F11" s="54" t="n">
        <f aca="false">F12+F13+F14+F15+F16+F17</f>
        <v>27990</v>
      </c>
      <c r="G11" s="54" t="n">
        <f aca="false">G12+G13+G14+G15+G16+G17</f>
        <v>27990</v>
      </c>
      <c r="H11" s="54" t="n">
        <f aca="false">H12+H13+H14+H15+H16+H17</f>
        <v>26200</v>
      </c>
      <c r="I11" s="54" t="n">
        <f aca="false">I12+I13+I14+I15+I16+I17</f>
        <v>26200</v>
      </c>
      <c r="J11" s="54" t="n">
        <f aca="false">J12+J13+J14+J15+J16+J17</f>
        <v>26200</v>
      </c>
      <c r="K11" s="30"/>
      <c r="L11" s="30"/>
    </row>
    <row r="12" customFormat="false" ht="16.5" hidden="false" customHeight="true" outlineLevel="0" collapsed="false">
      <c r="A12" s="65"/>
      <c r="B12" s="26" t="n">
        <v>210</v>
      </c>
      <c r="C12" s="57" t="s">
        <v>64</v>
      </c>
      <c r="D12" s="58" t="n">
        <v>10009.69</v>
      </c>
      <c r="E12" s="58" t="n">
        <v>1509.4</v>
      </c>
      <c r="F12" s="59" t="n">
        <v>2182</v>
      </c>
      <c r="G12" s="59" t="n">
        <v>2182</v>
      </c>
      <c r="H12" s="60" t="n">
        <v>0</v>
      </c>
      <c r="I12" s="59" t="n">
        <v>0</v>
      </c>
      <c r="J12" s="59" t="n">
        <v>0</v>
      </c>
      <c r="K12" s="30"/>
      <c r="L12" s="30"/>
    </row>
    <row r="13" customFormat="false" ht="16.5" hidden="false" customHeight="true" outlineLevel="0" collapsed="false">
      <c r="A13" s="65"/>
      <c r="B13" s="26" t="n">
        <v>223</v>
      </c>
      <c r="C13" s="36" t="s">
        <v>65</v>
      </c>
      <c r="D13" s="58" t="n">
        <v>6192</v>
      </c>
      <c r="E13" s="58" t="n">
        <v>5298</v>
      </c>
      <c r="F13" s="59" t="n">
        <v>3520</v>
      </c>
      <c r="G13" s="59" t="n">
        <v>3520</v>
      </c>
      <c r="H13" s="60" t="n">
        <v>6400</v>
      </c>
      <c r="I13" s="59" t="n">
        <v>6400</v>
      </c>
      <c r="J13" s="59" t="n">
        <v>6400</v>
      </c>
      <c r="K13" s="30"/>
      <c r="L13" s="30"/>
    </row>
    <row r="14" customFormat="false" ht="16.5" hidden="false" customHeight="true" outlineLevel="0" collapsed="false">
      <c r="A14" s="65"/>
      <c r="B14" s="26" t="n">
        <v>223</v>
      </c>
      <c r="C14" s="36" t="s">
        <v>33</v>
      </c>
      <c r="D14" s="58" t="n">
        <v>2725</v>
      </c>
      <c r="E14" s="58" t="n">
        <v>0</v>
      </c>
      <c r="F14" s="59" t="n">
        <v>0</v>
      </c>
      <c r="G14" s="59" t="n">
        <v>0</v>
      </c>
      <c r="H14" s="60" t="n">
        <v>0</v>
      </c>
      <c r="I14" s="59" t="n">
        <v>0</v>
      </c>
      <c r="J14" s="59" t="n">
        <v>0</v>
      </c>
      <c r="K14" s="30"/>
      <c r="L14" s="30"/>
    </row>
    <row r="15" customFormat="false" ht="13.5" hidden="false" customHeight="true" outlineLevel="0" collapsed="false">
      <c r="A15" s="19"/>
      <c r="B15" s="26" t="n">
        <v>240</v>
      </c>
      <c r="C15" s="25" t="s">
        <v>66</v>
      </c>
      <c r="D15" s="58" t="n">
        <v>0</v>
      </c>
      <c r="E15" s="58" t="n">
        <v>0</v>
      </c>
      <c r="F15" s="59" t="n">
        <v>0</v>
      </c>
      <c r="G15" s="59" t="n">
        <v>0</v>
      </c>
      <c r="H15" s="60" t="n">
        <v>0</v>
      </c>
      <c r="I15" s="59" t="n">
        <v>0</v>
      </c>
      <c r="J15" s="59" t="n">
        <v>0</v>
      </c>
      <c r="K15" s="24" t="n">
        <v>0.030126</v>
      </c>
      <c r="L15" s="30"/>
    </row>
    <row r="16" customFormat="false" ht="13.5" hidden="false" customHeight="true" outlineLevel="0" collapsed="false">
      <c r="A16" s="19"/>
      <c r="B16" s="26" t="n">
        <v>290</v>
      </c>
      <c r="C16" s="25" t="s">
        <v>37</v>
      </c>
      <c r="D16" s="58" t="n">
        <v>129.29</v>
      </c>
      <c r="E16" s="58" t="n">
        <v>24398.53</v>
      </c>
      <c r="F16" s="59" t="n">
        <v>4288</v>
      </c>
      <c r="G16" s="59" t="n">
        <v>4288</v>
      </c>
      <c r="H16" s="60" t="n">
        <v>0</v>
      </c>
      <c r="I16" s="59" t="n">
        <v>0</v>
      </c>
      <c r="J16" s="59" t="n">
        <v>0</v>
      </c>
      <c r="K16" s="24"/>
      <c r="L16" s="30"/>
    </row>
    <row r="17" customFormat="false" ht="13.5" hidden="false" customHeight="true" outlineLevel="0" collapsed="false">
      <c r="A17" s="66"/>
      <c r="B17" s="45" t="n">
        <v>300</v>
      </c>
      <c r="C17" s="67" t="s">
        <v>67</v>
      </c>
      <c r="D17" s="62" t="n">
        <v>22208.23</v>
      </c>
      <c r="E17" s="62" t="n">
        <v>27719.6</v>
      </c>
      <c r="F17" s="63" t="n">
        <v>18000</v>
      </c>
      <c r="G17" s="63" t="n">
        <v>18000</v>
      </c>
      <c r="H17" s="64" t="n">
        <v>19800</v>
      </c>
      <c r="I17" s="68" t="n">
        <v>19800</v>
      </c>
      <c r="J17" s="68" t="n">
        <v>19800</v>
      </c>
      <c r="K17" s="24"/>
      <c r="L17" s="30"/>
    </row>
    <row r="18" customFormat="false" ht="16.5" hidden="false" customHeight="true" outlineLevel="0" collapsed="false">
      <c r="A18" s="52" t="n">
        <v>111</v>
      </c>
      <c r="B18" s="52"/>
      <c r="C18" s="53" t="s">
        <v>58</v>
      </c>
      <c r="D18" s="54" t="n">
        <f aca="false">D19</f>
        <v>241.5</v>
      </c>
      <c r="E18" s="54" t="n">
        <f aca="false">E19</f>
        <v>15774.98</v>
      </c>
      <c r="F18" s="54" t="n">
        <f aca="false">F19</f>
        <v>1114</v>
      </c>
      <c r="G18" s="54" t="n">
        <f aca="false">G19</f>
        <v>1114</v>
      </c>
      <c r="H18" s="54" t="n">
        <f aca="false">H19</f>
        <v>0</v>
      </c>
      <c r="I18" s="54" t="n">
        <f aca="false">I19</f>
        <v>0</v>
      </c>
      <c r="J18" s="54" t="n">
        <f aca="false">J19</f>
        <v>0</v>
      </c>
      <c r="K18" s="24"/>
      <c r="L18" s="30"/>
    </row>
    <row r="19" customFormat="false" ht="13.5" hidden="false" customHeight="true" outlineLevel="0" collapsed="false">
      <c r="B19" s="69" t="n">
        <v>300</v>
      </c>
      <c r="C19" s="25" t="s">
        <v>68</v>
      </c>
      <c r="D19" s="27" t="n">
        <v>241.5</v>
      </c>
      <c r="E19" s="27" t="n">
        <v>15774.98</v>
      </c>
      <c r="F19" s="27" t="n">
        <v>1114</v>
      </c>
      <c r="G19" s="27" t="n">
        <v>1114</v>
      </c>
      <c r="H19" s="56" t="n">
        <v>0</v>
      </c>
      <c r="I19" s="27" t="n">
        <v>0</v>
      </c>
      <c r="J19" s="27" t="n">
        <v>0</v>
      </c>
      <c r="K19" s="24"/>
      <c r="L19" s="30"/>
    </row>
    <row r="20" customFormat="false" ht="13.5" hidden="false" customHeight="true" outlineLevel="0" collapsed="false">
      <c r="A20" s="52" t="s">
        <v>69</v>
      </c>
      <c r="B20" s="52"/>
      <c r="C20" s="53" t="s">
        <v>58</v>
      </c>
      <c r="D20" s="54" t="n">
        <f aca="false">D21+D22+D23+D24</f>
        <v>31733.07</v>
      </c>
      <c r="E20" s="54" t="n">
        <f aca="false">E21+E22+E23+E24</f>
        <v>0</v>
      </c>
      <c r="F20" s="54" t="n">
        <f aca="false">F21+F22+F23+F24</f>
        <v>0</v>
      </c>
      <c r="G20" s="54" t="n">
        <f aca="false">G21+G22+G23+G24</f>
        <v>0</v>
      </c>
      <c r="H20" s="54" t="n">
        <f aca="false">H21+H22+H23+H24</f>
        <v>0</v>
      </c>
      <c r="I20" s="54" t="n">
        <f aca="false">I21+I22+I23+I24</f>
        <v>0</v>
      </c>
      <c r="J20" s="54" t="n">
        <f aca="false">J21+J22+J23+J24</f>
        <v>0</v>
      </c>
      <c r="K20" s="24"/>
      <c r="L20" s="30"/>
    </row>
    <row r="21" customFormat="false" ht="13.5" hidden="false" customHeight="true" outlineLevel="0" collapsed="false">
      <c r="A21" s="65"/>
      <c r="B21" s="69" t="n">
        <v>300</v>
      </c>
      <c r="C21" s="25" t="s">
        <v>70</v>
      </c>
      <c r="D21" s="27" t="n">
        <v>0</v>
      </c>
      <c r="E21" s="27" t="n">
        <v>0</v>
      </c>
      <c r="F21" s="27" t="n">
        <v>0</v>
      </c>
      <c r="G21" s="27" t="n">
        <v>0</v>
      </c>
      <c r="H21" s="70" t="n">
        <v>0</v>
      </c>
      <c r="I21" s="58" t="n">
        <v>0</v>
      </c>
      <c r="J21" s="58" t="n">
        <v>0</v>
      </c>
      <c r="K21" s="24"/>
      <c r="L21" s="30"/>
    </row>
    <row r="22" customFormat="false" ht="13.5" hidden="false" customHeight="true" outlineLevel="0" collapsed="false">
      <c r="B22" s="69" t="n">
        <v>300</v>
      </c>
      <c r="C22" s="25" t="s">
        <v>71</v>
      </c>
      <c r="D22" s="71" t="n">
        <v>14771.07</v>
      </c>
      <c r="E22" s="71" t="n">
        <v>0</v>
      </c>
      <c r="F22" s="71" t="n">
        <v>0</v>
      </c>
      <c r="G22" s="71" t="n">
        <v>0</v>
      </c>
      <c r="H22" s="56" t="n">
        <v>0</v>
      </c>
      <c r="I22" s="27" t="n">
        <v>0</v>
      </c>
      <c r="J22" s="27" t="n">
        <v>0</v>
      </c>
      <c r="K22" s="24"/>
      <c r="L22" s="30"/>
    </row>
    <row r="23" customFormat="false" ht="13.5" hidden="false" customHeight="true" outlineLevel="0" collapsed="false">
      <c r="B23" s="69" t="n">
        <v>300</v>
      </c>
      <c r="C23" s="25" t="s">
        <v>72</v>
      </c>
      <c r="D23" s="62" t="n">
        <v>16962</v>
      </c>
      <c r="E23" s="62" t="n">
        <v>0</v>
      </c>
      <c r="F23" s="62" t="n">
        <v>0</v>
      </c>
      <c r="G23" s="62" t="n">
        <v>0</v>
      </c>
      <c r="H23" s="56" t="n">
        <v>0</v>
      </c>
      <c r="I23" s="27" t="n">
        <v>0</v>
      </c>
      <c r="J23" s="27" t="n">
        <v>0</v>
      </c>
      <c r="K23" s="24"/>
      <c r="L23" s="30"/>
    </row>
    <row r="24" customFormat="false" ht="13.5" hidden="false" customHeight="true" outlineLevel="0" collapsed="false">
      <c r="B24" s="69" t="n">
        <v>300</v>
      </c>
      <c r="C24" s="25" t="s">
        <v>73</v>
      </c>
      <c r="D24" s="62" t="n">
        <v>0</v>
      </c>
      <c r="E24" s="62" t="n">
        <v>0</v>
      </c>
      <c r="F24" s="62" t="n">
        <v>0</v>
      </c>
      <c r="G24" s="62" t="n">
        <v>0</v>
      </c>
      <c r="H24" s="56" t="n">
        <v>0</v>
      </c>
      <c r="I24" s="62" t="n">
        <v>0</v>
      </c>
      <c r="J24" s="62" t="n">
        <v>0</v>
      </c>
      <c r="K24" s="24"/>
      <c r="L24" s="30"/>
    </row>
    <row r="25" customFormat="false" ht="16.5" hidden="false" customHeight="true" outlineLevel="0" collapsed="false">
      <c r="A25" s="72" t="s">
        <v>74</v>
      </c>
      <c r="B25" s="72"/>
      <c r="C25" s="47" t="s">
        <v>56</v>
      </c>
      <c r="D25" s="48" t="n">
        <f aca="false">D4+D6+D11+D18+D20</f>
        <v>135338.8</v>
      </c>
      <c r="E25" s="48" t="n">
        <f aca="false">E4+E6+E11+E18+E20</f>
        <v>144761.39</v>
      </c>
      <c r="F25" s="48" t="n">
        <f aca="false">F4+F6+F11+F18+F20</f>
        <v>91164</v>
      </c>
      <c r="G25" s="48" t="n">
        <f aca="false">G4+G6+G11+G18+G20</f>
        <v>91164</v>
      </c>
      <c r="H25" s="48" t="n">
        <f aca="false">H4+H6+H11+H18+H20</f>
        <v>26200</v>
      </c>
      <c r="I25" s="48" t="n">
        <f aca="false">I4+I6+I11+I18+I20</f>
        <v>26200</v>
      </c>
      <c r="J25" s="48" t="n">
        <f aca="false">J4+J6+J11+J18+J20</f>
        <v>26200</v>
      </c>
      <c r="K25" s="30"/>
      <c r="L25" s="30"/>
    </row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196527777777778" right="0.196527777777778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11"/>
  <sheetViews>
    <sheetView showFormulas="false" showGridLines="true" showRowColHeaders="true" showZeros="true" rightToLeft="false" tabSelected="false" showOutlineSymbols="true" defaultGridColor="true" view="normal" topLeftCell="A46" colorId="64" zoomScale="100" zoomScaleNormal="100" zoomScalePageLayoutView="100" workbookViewId="0">
      <selection pane="topLeft" activeCell="E69" activeCellId="0" sqref="E69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2.37"/>
    <col collapsed="false" customWidth="true" hidden="false" outlineLevel="0" max="10" min="4" style="1" width="12.57"/>
    <col collapsed="false" customWidth="true" hidden="false" outlineLevel="0" max="16" min="11" style="1" width="9"/>
    <col collapsed="false" customWidth="false" hidden="false" outlineLevel="0" max="26" min="17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73"/>
      <c r="B1" s="73"/>
      <c r="C1" s="10" t="s">
        <v>75</v>
      </c>
      <c r="D1" s="74"/>
      <c r="E1" s="74"/>
      <c r="F1" s="73"/>
      <c r="G1" s="73"/>
      <c r="H1" s="73"/>
      <c r="I1" s="73"/>
      <c r="J1" s="73"/>
      <c r="K1" s="75"/>
      <c r="L1" s="75"/>
      <c r="M1" s="75"/>
      <c r="N1" s="75"/>
      <c r="O1" s="75"/>
      <c r="P1" s="75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2"/>
      <c r="L2" s="2"/>
      <c r="M2" s="2"/>
      <c r="N2" s="2"/>
      <c r="O2" s="2"/>
      <c r="P2" s="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2"/>
      <c r="L3" s="2"/>
      <c r="M3" s="2"/>
      <c r="N3" s="2"/>
      <c r="O3" s="2"/>
      <c r="P3" s="2"/>
    </row>
    <row r="4" customFormat="false" ht="16.5" hidden="false" customHeight="true" outlineLevel="0" collapsed="false">
      <c r="A4" s="76" t="n">
        <v>1</v>
      </c>
      <c r="B4" s="16"/>
      <c r="C4" s="77" t="s">
        <v>76</v>
      </c>
      <c r="D4" s="18" t="n">
        <f aca="false">D5+D12+D14</f>
        <v>91331.54</v>
      </c>
      <c r="E4" s="18" t="n">
        <f aca="false">E5+E12+E14</f>
        <v>112857.44</v>
      </c>
      <c r="F4" s="18" t="n">
        <f aca="false">F5+F12+F14</f>
        <v>116770</v>
      </c>
      <c r="G4" s="18" t="n">
        <f aca="false">G5+G12+G14</f>
        <v>115437</v>
      </c>
      <c r="H4" s="18" t="n">
        <f aca="false">H5+H12+H14</f>
        <v>114209</v>
      </c>
      <c r="I4" s="18" t="n">
        <f aca="false">I5+I12+I14</f>
        <v>118287</v>
      </c>
      <c r="J4" s="18" t="n">
        <f aca="false">J5+J12+J14</f>
        <v>122666</v>
      </c>
      <c r="K4" s="2"/>
      <c r="L4" s="2"/>
      <c r="M4" s="2"/>
      <c r="N4" s="2"/>
      <c r="O4" s="2"/>
      <c r="P4" s="2"/>
    </row>
    <row r="5" customFormat="false" ht="13.5" hidden="false" customHeight="true" outlineLevel="0" collapsed="false">
      <c r="A5" s="78" t="s">
        <v>77</v>
      </c>
      <c r="B5" s="13"/>
      <c r="C5" s="79" t="s">
        <v>78</v>
      </c>
      <c r="D5" s="80" t="n">
        <f aca="false">D6</f>
        <v>87456.42</v>
      </c>
      <c r="E5" s="80" t="n">
        <f aca="false">E6</f>
        <v>108487.03</v>
      </c>
      <c r="F5" s="80" t="n">
        <f aca="false">F6</f>
        <v>110384</v>
      </c>
      <c r="G5" s="80" t="n">
        <f aca="false">G6</f>
        <v>112437</v>
      </c>
      <c r="H5" s="80" t="n">
        <f aca="false">H6</f>
        <v>111209</v>
      </c>
      <c r="I5" s="80" t="n">
        <f aca="false">I6</f>
        <v>115287</v>
      </c>
      <c r="J5" s="80" t="n">
        <f aca="false">J6</f>
        <v>119666</v>
      </c>
      <c r="K5" s="2"/>
      <c r="L5" s="2"/>
      <c r="M5" s="2"/>
      <c r="N5" s="2"/>
      <c r="O5" s="2"/>
      <c r="P5" s="2"/>
    </row>
    <row r="6" customFormat="false" ht="13.5" hidden="false" customHeight="true" outlineLevel="0" collapsed="false">
      <c r="A6" s="81"/>
      <c r="B6" s="20" t="n">
        <v>600</v>
      </c>
      <c r="C6" s="19" t="s">
        <v>79</v>
      </c>
      <c r="D6" s="34" t="n">
        <f aca="false">SUM(D7:D11)</f>
        <v>87456.42</v>
      </c>
      <c r="E6" s="34" t="n">
        <f aca="false">SUM(E7:E11)</f>
        <v>108487.03</v>
      </c>
      <c r="F6" s="34" t="n">
        <f aca="false">SUM(F7:F11)</f>
        <v>110384</v>
      </c>
      <c r="G6" s="34" t="n">
        <f aca="false">SUM(G7:G11)</f>
        <v>112437</v>
      </c>
      <c r="H6" s="80" t="n">
        <f aca="false">SUM(H7:H11)</f>
        <v>111209</v>
      </c>
      <c r="I6" s="34" t="n">
        <f aca="false">SUM(I7:I11)</f>
        <v>115287</v>
      </c>
      <c r="J6" s="34" t="n">
        <f aca="false">SUM(J7:J11)</f>
        <v>119666</v>
      </c>
      <c r="K6" s="2"/>
      <c r="L6" s="2"/>
      <c r="M6" s="2"/>
      <c r="N6" s="2"/>
      <c r="O6" s="2"/>
      <c r="P6" s="2"/>
    </row>
    <row r="7" customFormat="false" ht="12.75" hidden="false" customHeight="true" outlineLevel="0" collapsed="false">
      <c r="A7" s="81" t="s">
        <v>80</v>
      </c>
      <c r="B7" s="26" t="n">
        <v>610</v>
      </c>
      <c r="C7" s="25" t="s">
        <v>81</v>
      </c>
      <c r="D7" s="58" t="n">
        <v>40056.56</v>
      </c>
      <c r="E7" s="58" t="n">
        <v>50161.32</v>
      </c>
      <c r="F7" s="59" t="n">
        <v>47700</v>
      </c>
      <c r="G7" s="59" t="n">
        <v>47700</v>
      </c>
      <c r="H7" s="60" t="n">
        <v>53000</v>
      </c>
      <c r="I7" s="59" t="n">
        <v>56000</v>
      </c>
      <c r="J7" s="59" t="n">
        <v>59000</v>
      </c>
      <c r="K7" s="12"/>
      <c r="L7" s="12"/>
      <c r="M7" s="12"/>
      <c r="N7" s="12"/>
      <c r="O7" s="12"/>
      <c r="P7" s="12"/>
    </row>
    <row r="8" customFormat="false" ht="12.75" hidden="false" customHeight="true" outlineLevel="0" collapsed="false">
      <c r="A8" s="81" t="s">
        <v>82</v>
      </c>
      <c r="B8" s="26" t="n">
        <v>610</v>
      </c>
      <c r="C8" s="1" t="s">
        <v>81</v>
      </c>
      <c r="D8" s="58" t="n">
        <v>964.48</v>
      </c>
      <c r="E8" s="58" t="n">
        <v>294.53</v>
      </c>
      <c r="F8" s="59" t="n">
        <v>367</v>
      </c>
      <c r="G8" s="59" t="n">
        <v>367</v>
      </c>
      <c r="H8" s="60" t="n">
        <v>375</v>
      </c>
      <c r="I8" s="59" t="n">
        <v>375</v>
      </c>
      <c r="J8" s="59" t="n">
        <v>375</v>
      </c>
      <c r="K8" s="12"/>
      <c r="L8" s="12"/>
      <c r="M8" s="12"/>
      <c r="N8" s="12"/>
      <c r="O8" s="12"/>
      <c r="P8" s="12"/>
    </row>
    <row r="9" customFormat="false" ht="12.75" hidden="false" customHeight="true" outlineLevel="0" collapsed="false">
      <c r="A9" s="81" t="s">
        <v>80</v>
      </c>
      <c r="B9" s="26" t="n">
        <v>620</v>
      </c>
      <c r="C9" s="25" t="s">
        <v>83</v>
      </c>
      <c r="D9" s="58" t="n">
        <v>15866.03</v>
      </c>
      <c r="E9" s="58" t="n">
        <v>17520.76</v>
      </c>
      <c r="F9" s="59" t="n">
        <v>19245</v>
      </c>
      <c r="G9" s="59" t="n">
        <v>18545</v>
      </c>
      <c r="H9" s="60" t="n">
        <v>19054</v>
      </c>
      <c r="I9" s="59" t="n">
        <v>20132</v>
      </c>
      <c r="J9" s="59" t="n">
        <v>21211</v>
      </c>
      <c r="K9" s="12"/>
      <c r="L9" s="12"/>
      <c r="M9" s="12"/>
      <c r="N9" s="12"/>
      <c r="O9" s="12"/>
      <c r="P9" s="12"/>
    </row>
    <row r="10" customFormat="false" ht="12.75" hidden="false" customHeight="true" outlineLevel="0" collapsed="false">
      <c r="A10" s="81" t="s">
        <v>80</v>
      </c>
      <c r="B10" s="26" t="n">
        <v>630</v>
      </c>
      <c r="C10" s="25" t="s">
        <v>84</v>
      </c>
      <c r="D10" s="44" t="n">
        <v>30569.35</v>
      </c>
      <c r="E10" s="44" t="n">
        <v>40510.42</v>
      </c>
      <c r="F10" s="39" t="n">
        <v>42572</v>
      </c>
      <c r="G10" s="39" t="n">
        <v>45325</v>
      </c>
      <c r="H10" s="40" t="n">
        <v>38780</v>
      </c>
      <c r="I10" s="39" t="n">
        <v>38780</v>
      </c>
      <c r="J10" s="39" t="n">
        <v>39080</v>
      </c>
      <c r="K10" s="2"/>
      <c r="L10" s="2"/>
      <c r="M10" s="2"/>
      <c r="N10" s="2"/>
      <c r="O10" s="2"/>
      <c r="P10" s="2"/>
    </row>
    <row r="11" customFormat="false" ht="12.75" hidden="false" customHeight="true" outlineLevel="0" collapsed="false">
      <c r="A11" s="81" t="s">
        <v>80</v>
      </c>
      <c r="B11" s="26" t="n">
        <v>640</v>
      </c>
      <c r="C11" s="25" t="s">
        <v>85</v>
      </c>
      <c r="D11" s="44" t="n">
        <v>0</v>
      </c>
      <c r="E11" s="44" t="n">
        <v>0</v>
      </c>
      <c r="F11" s="39" t="n">
        <v>500</v>
      </c>
      <c r="G11" s="39" t="n">
        <v>500</v>
      </c>
      <c r="H11" s="40" t="n">
        <v>0</v>
      </c>
      <c r="I11" s="39" t="n">
        <v>0</v>
      </c>
      <c r="J11" s="39" t="n">
        <v>0</v>
      </c>
      <c r="K11" s="2"/>
      <c r="L11" s="2"/>
      <c r="M11" s="2"/>
      <c r="N11" s="2"/>
      <c r="O11" s="2"/>
      <c r="P11" s="2"/>
    </row>
    <row r="12" customFormat="false" ht="12.75" hidden="false" customHeight="true" outlineLevel="0" collapsed="false">
      <c r="A12" s="78" t="s">
        <v>86</v>
      </c>
      <c r="B12" s="13"/>
      <c r="C12" s="79" t="s">
        <v>87</v>
      </c>
      <c r="D12" s="80" t="n">
        <f aca="false">D13</f>
        <v>1359.55</v>
      </c>
      <c r="E12" s="80" t="n">
        <f aca="false">E13</f>
        <v>2209.78</v>
      </c>
      <c r="F12" s="80" t="n">
        <f aca="false">F13</f>
        <v>3386</v>
      </c>
      <c r="G12" s="80" t="n">
        <f aca="false">G13</f>
        <v>0</v>
      </c>
      <c r="H12" s="80" t="n">
        <f aca="false">H13</f>
        <v>0</v>
      </c>
      <c r="I12" s="80" t="n">
        <f aca="false">I13</f>
        <v>0</v>
      </c>
      <c r="J12" s="80" t="n">
        <f aca="false">J13</f>
        <v>0</v>
      </c>
      <c r="K12" s="2"/>
      <c r="L12" s="2"/>
      <c r="M12" s="2"/>
      <c r="N12" s="2"/>
      <c r="O12" s="2"/>
      <c r="P12" s="2"/>
    </row>
    <row r="13" customFormat="false" ht="12.75" hidden="false" customHeight="true" outlineLevel="0" collapsed="false">
      <c r="A13" s="82" t="s">
        <v>82</v>
      </c>
      <c r="B13" s="20" t="n">
        <v>600</v>
      </c>
      <c r="C13" s="19" t="s">
        <v>79</v>
      </c>
      <c r="D13" s="58" t="n">
        <v>1359.55</v>
      </c>
      <c r="E13" s="58" t="n">
        <v>2209.78</v>
      </c>
      <c r="F13" s="58" t="n">
        <v>3386</v>
      </c>
      <c r="G13" s="58" t="n">
        <v>0</v>
      </c>
      <c r="H13" s="83" t="n">
        <v>0</v>
      </c>
      <c r="I13" s="58" t="n">
        <v>0</v>
      </c>
      <c r="J13" s="58" t="n">
        <v>0</v>
      </c>
      <c r="K13" s="12"/>
      <c r="L13" s="12"/>
      <c r="M13" s="12"/>
      <c r="N13" s="12"/>
      <c r="O13" s="12"/>
      <c r="P13" s="12"/>
    </row>
    <row r="14" customFormat="false" ht="12.75" hidden="false" customHeight="true" outlineLevel="0" collapsed="false">
      <c r="A14" s="78" t="s">
        <v>88</v>
      </c>
      <c r="B14" s="13"/>
      <c r="C14" s="79" t="s">
        <v>89</v>
      </c>
      <c r="D14" s="80" t="n">
        <f aca="false">D15</f>
        <v>2515.57</v>
      </c>
      <c r="E14" s="80" t="n">
        <f aca="false">E15</f>
        <v>2160.63</v>
      </c>
      <c r="F14" s="80" t="n">
        <f aca="false">F15</f>
        <v>3000</v>
      </c>
      <c r="G14" s="80" t="n">
        <f aca="false">G15</f>
        <v>3000</v>
      </c>
      <c r="H14" s="80" t="n">
        <f aca="false">H15</f>
        <v>3000</v>
      </c>
      <c r="I14" s="80" t="n">
        <f aca="false">I15</f>
        <v>3000</v>
      </c>
      <c r="J14" s="80" t="n">
        <f aca="false">J15</f>
        <v>3000</v>
      </c>
      <c r="K14" s="2"/>
      <c r="L14" s="2"/>
      <c r="M14" s="2"/>
      <c r="N14" s="2"/>
      <c r="O14" s="2"/>
      <c r="P14" s="2"/>
    </row>
    <row r="15" customFormat="false" ht="12.75" hidden="false" customHeight="true" outlineLevel="0" collapsed="false">
      <c r="A15" s="84"/>
      <c r="B15" s="20" t="n">
        <v>600</v>
      </c>
      <c r="C15" s="19" t="s">
        <v>79</v>
      </c>
      <c r="D15" s="85" t="n">
        <f aca="false">SUM(D16)</f>
        <v>2515.57</v>
      </c>
      <c r="E15" s="85" t="n">
        <f aca="false">SUM(E16)</f>
        <v>2160.63</v>
      </c>
      <c r="F15" s="85" t="n">
        <f aca="false">SUM(F16)</f>
        <v>3000</v>
      </c>
      <c r="G15" s="85" t="n">
        <f aca="false">SUM(G16)</f>
        <v>3000</v>
      </c>
      <c r="H15" s="86" t="n">
        <f aca="false">SUM(H16)</f>
        <v>3000</v>
      </c>
      <c r="I15" s="85" t="n">
        <f aca="false">SUM(I16)</f>
        <v>3000</v>
      </c>
      <c r="J15" s="85" t="n">
        <f aca="false">SUM(J16)</f>
        <v>3000</v>
      </c>
      <c r="K15" s="2"/>
      <c r="L15" s="2"/>
      <c r="M15" s="2"/>
      <c r="N15" s="2"/>
      <c r="O15" s="2"/>
      <c r="P15" s="2"/>
    </row>
    <row r="16" customFormat="false" ht="13.5" hidden="false" customHeight="true" outlineLevel="0" collapsed="false">
      <c r="A16" s="81" t="s">
        <v>80</v>
      </c>
      <c r="B16" s="26" t="n">
        <v>650</v>
      </c>
      <c r="C16" s="25" t="s">
        <v>90</v>
      </c>
      <c r="D16" s="58" t="n">
        <v>2515.57</v>
      </c>
      <c r="E16" s="58" t="n">
        <v>2160.63</v>
      </c>
      <c r="F16" s="58" t="n">
        <v>3000</v>
      </c>
      <c r="G16" s="58" t="n">
        <v>3000</v>
      </c>
      <c r="H16" s="83" t="n">
        <v>3000</v>
      </c>
      <c r="I16" s="58" t="n">
        <v>3000</v>
      </c>
      <c r="J16" s="58" t="n">
        <v>3000</v>
      </c>
      <c r="K16" s="2"/>
      <c r="L16" s="2"/>
      <c r="M16" s="2"/>
      <c r="N16" s="2"/>
      <c r="O16" s="2"/>
      <c r="P16" s="2"/>
    </row>
    <row r="17" customFormat="false" ht="13.5" hidden="false" customHeight="true" outlineLevel="0" collapsed="false">
      <c r="A17" s="76" t="s">
        <v>91</v>
      </c>
      <c r="B17" s="16"/>
      <c r="C17" s="77" t="s">
        <v>92</v>
      </c>
      <c r="D17" s="18" t="n">
        <f aca="false">D18</f>
        <v>0</v>
      </c>
      <c r="E17" s="18" t="n">
        <f aca="false">E18</f>
        <v>0</v>
      </c>
      <c r="F17" s="18" t="n">
        <f aca="false">F18</f>
        <v>0</v>
      </c>
      <c r="G17" s="18" t="n">
        <f aca="false">G18</f>
        <v>0</v>
      </c>
      <c r="H17" s="18" t="n">
        <f aca="false">H18</f>
        <v>0</v>
      </c>
      <c r="I17" s="18" t="n">
        <f aca="false">I18</f>
        <v>0</v>
      </c>
      <c r="J17" s="18" t="n">
        <f aca="false">J18</f>
        <v>0</v>
      </c>
      <c r="K17" s="2"/>
      <c r="L17" s="2"/>
      <c r="M17" s="2"/>
      <c r="N17" s="2"/>
      <c r="O17" s="2"/>
      <c r="P17" s="2"/>
    </row>
    <row r="18" customFormat="false" ht="13.5" hidden="false" customHeight="true" outlineLevel="0" collapsed="false">
      <c r="A18" s="78" t="s">
        <v>93</v>
      </c>
      <c r="B18" s="13"/>
      <c r="C18" s="79" t="s">
        <v>92</v>
      </c>
      <c r="D18" s="80" t="n">
        <f aca="false">D19</f>
        <v>0</v>
      </c>
      <c r="E18" s="80" t="n">
        <f aca="false">E19</f>
        <v>0</v>
      </c>
      <c r="F18" s="80" t="n">
        <f aca="false">F19</f>
        <v>0</v>
      </c>
      <c r="G18" s="80" t="n">
        <f aca="false">G19</f>
        <v>0</v>
      </c>
      <c r="H18" s="80" t="n">
        <f aca="false">H19</f>
        <v>0</v>
      </c>
      <c r="I18" s="80" t="n">
        <f aca="false">I19</f>
        <v>0</v>
      </c>
      <c r="J18" s="80" t="n">
        <f aca="false">J19</f>
        <v>0</v>
      </c>
      <c r="K18" s="2"/>
      <c r="L18" s="2"/>
      <c r="M18" s="2"/>
      <c r="N18" s="2"/>
      <c r="O18" s="2"/>
      <c r="P18" s="2"/>
    </row>
    <row r="19" customFormat="false" ht="13.5" hidden="false" customHeight="true" outlineLevel="0" collapsed="false">
      <c r="A19" s="87" t="s">
        <v>80</v>
      </c>
      <c r="B19" s="20" t="n">
        <v>600</v>
      </c>
      <c r="C19" s="19" t="s">
        <v>79</v>
      </c>
      <c r="D19" s="58" t="n">
        <v>0</v>
      </c>
      <c r="E19" s="58" t="n">
        <v>0</v>
      </c>
      <c r="F19" s="58" t="n">
        <v>0</v>
      </c>
      <c r="G19" s="58" t="n">
        <v>0</v>
      </c>
      <c r="H19" s="83" t="n">
        <v>0</v>
      </c>
      <c r="I19" s="58" t="n">
        <v>0</v>
      </c>
      <c r="J19" s="58" t="n">
        <v>0</v>
      </c>
      <c r="K19" s="2"/>
      <c r="L19" s="2"/>
      <c r="M19" s="2"/>
      <c r="N19" s="2"/>
      <c r="O19" s="2"/>
      <c r="P19" s="2"/>
    </row>
    <row r="20" customFormat="false" ht="16.5" hidden="false" customHeight="true" outlineLevel="0" collapsed="false">
      <c r="A20" s="76" t="s">
        <v>94</v>
      </c>
      <c r="B20" s="16"/>
      <c r="C20" s="77" t="s">
        <v>95</v>
      </c>
      <c r="D20" s="18" t="n">
        <f aca="false">D21</f>
        <v>2791.52</v>
      </c>
      <c r="E20" s="18" t="n">
        <f aca="false">E21</f>
        <v>5065.75</v>
      </c>
      <c r="F20" s="18" t="n">
        <f aca="false">F21</f>
        <v>6056</v>
      </c>
      <c r="G20" s="18" t="n">
        <f aca="false">G21</f>
        <v>3480</v>
      </c>
      <c r="H20" s="18" t="n">
        <f aca="false">H21</f>
        <v>5480</v>
      </c>
      <c r="I20" s="18" t="n">
        <f aca="false">I21</f>
        <v>5480</v>
      </c>
      <c r="J20" s="18" t="n">
        <f aca="false">J21</f>
        <v>5480</v>
      </c>
      <c r="K20" s="2"/>
      <c r="L20" s="2"/>
      <c r="M20" s="2"/>
      <c r="N20" s="2"/>
      <c r="O20" s="2"/>
      <c r="P20" s="2"/>
    </row>
    <row r="21" customFormat="false" ht="13.5" hidden="false" customHeight="true" outlineLevel="0" collapsed="false">
      <c r="A21" s="78" t="s">
        <v>96</v>
      </c>
      <c r="B21" s="13"/>
      <c r="C21" s="79" t="s">
        <v>97</v>
      </c>
      <c r="D21" s="80" t="n">
        <f aca="false">SUM(D22:D23)</f>
        <v>2791.52</v>
      </c>
      <c r="E21" s="80" t="n">
        <f aca="false">SUM(E22:E23)</f>
        <v>5065.75</v>
      </c>
      <c r="F21" s="80" t="n">
        <f aca="false">SUM(F22:F23)</f>
        <v>6056</v>
      </c>
      <c r="G21" s="80" t="n">
        <f aca="false">SUM(G22:G23)</f>
        <v>3480</v>
      </c>
      <c r="H21" s="80" t="n">
        <f aca="false">SUM(H22:H23)</f>
        <v>5480</v>
      </c>
      <c r="I21" s="80" t="n">
        <f aca="false">SUM(I22:I23)</f>
        <v>5480</v>
      </c>
      <c r="J21" s="80" t="n">
        <f aca="false">SUM(J22:J23)</f>
        <v>5480</v>
      </c>
      <c r="K21" s="2"/>
      <c r="L21" s="2"/>
      <c r="M21" s="2"/>
      <c r="N21" s="2"/>
      <c r="O21" s="2"/>
      <c r="P21" s="2"/>
    </row>
    <row r="22" customFormat="false" ht="13.5" hidden="false" customHeight="true" outlineLevel="0" collapsed="false">
      <c r="A22" s="87" t="s">
        <v>80</v>
      </c>
      <c r="B22" s="20" t="n">
        <v>600</v>
      </c>
      <c r="C22" s="19" t="s">
        <v>79</v>
      </c>
      <c r="D22" s="44" t="n">
        <v>1391.52</v>
      </c>
      <c r="E22" s="44" t="n">
        <v>1400</v>
      </c>
      <c r="F22" s="39" t="n">
        <v>4656</v>
      </c>
      <c r="G22" s="39" t="n">
        <v>2080</v>
      </c>
      <c r="H22" s="40" t="n">
        <v>4080</v>
      </c>
      <c r="I22" s="39" t="n">
        <v>4080</v>
      </c>
      <c r="J22" s="39" t="n">
        <v>4080</v>
      </c>
      <c r="K22" s="12"/>
      <c r="L22" s="12"/>
      <c r="M22" s="12"/>
      <c r="N22" s="12"/>
      <c r="O22" s="12"/>
      <c r="P22" s="12"/>
    </row>
    <row r="23" customFormat="false" ht="13.5" hidden="false" customHeight="true" outlineLevel="0" collapsed="false">
      <c r="A23" s="87" t="s">
        <v>98</v>
      </c>
      <c r="B23" s="20" t="n">
        <v>600</v>
      </c>
      <c r="C23" s="19" t="s">
        <v>79</v>
      </c>
      <c r="D23" s="44" t="n">
        <v>1400</v>
      </c>
      <c r="E23" s="44" t="n">
        <v>3665.75</v>
      </c>
      <c r="F23" s="39" t="n">
        <v>1400</v>
      </c>
      <c r="G23" s="39" t="n">
        <v>1400</v>
      </c>
      <c r="H23" s="40" t="n">
        <v>1400</v>
      </c>
      <c r="I23" s="39" t="n">
        <v>1400</v>
      </c>
      <c r="J23" s="39" t="n">
        <v>1400</v>
      </c>
      <c r="K23" s="12"/>
      <c r="L23" s="12"/>
      <c r="M23" s="12"/>
      <c r="N23" s="12"/>
      <c r="O23" s="12"/>
      <c r="P23" s="12"/>
    </row>
    <row r="24" customFormat="false" ht="16.5" hidden="false" customHeight="true" outlineLevel="0" collapsed="false">
      <c r="A24" s="76" t="s">
        <v>99</v>
      </c>
      <c r="B24" s="88"/>
      <c r="C24" s="77" t="s">
        <v>100</v>
      </c>
      <c r="D24" s="18" t="n">
        <f aca="false">D25</f>
        <v>4702.6</v>
      </c>
      <c r="E24" s="18" t="n">
        <f aca="false">E25</f>
        <v>3840.9</v>
      </c>
      <c r="F24" s="18" t="n">
        <f aca="false">F25</f>
        <v>8065</v>
      </c>
      <c r="G24" s="18" t="n">
        <f aca="false">G25</f>
        <v>5265</v>
      </c>
      <c r="H24" s="18" t="n">
        <f aca="false">H25</f>
        <v>4500</v>
      </c>
      <c r="I24" s="18" t="n">
        <f aca="false">I25</f>
        <v>4500</v>
      </c>
      <c r="J24" s="18" t="n">
        <f aca="false">J25</f>
        <v>4500</v>
      </c>
      <c r="K24" s="2"/>
      <c r="L24" s="2"/>
      <c r="M24" s="2"/>
      <c r="N24" s="2"/>
      <c r="O24" s="2"/>
      <c r="P24" s="2"/>
    </row>
    <row r="25" customFormat="false" ht="13.5" hidden="false" customHeight="true" outlineLevel="0" collapsed="false">
      <c r="A25" s="78" t="s">
        <v>101</v>
      </c>
      <c r="B25" s="89"/>
      <c r="C25" s="79" t="s">
        <v>102</v>
      </c>
      <c r="D25" s="80" t="n">
        <f aca="false">D26</f>
        <v>4702.6</v>
      </c>
      <c r="E25" s="80" t="n">
        <f aca="false">E26</f>
        <v>3840.9</v>
      </c>
      <c r="F25" s="80" t="n">
        <f aca="false">F26</f>
        <v>8065</v>
      </c>
      <c r="G25" s="80" t="n">
        <f aca="false">G26</f>
        <v>5265</v>
      </c>
      <c r="H25" s="80" t="n">
        <f aca="false">H26</f>
        <v>4500</v>
      </c>
      <c r="I25" s="80" t="n">
        <f aca="false">I26</f>
        <v>4500</v>
      </c>
      <c r="J25" s="80" t="n">
        <f aca="false">J26</f>
        <v>4500</v>
      </c>
      <c r="K25" s="90"/>
      <c r="L25" s="90"/>
      <c r="M25" s="2"/>
      <c r="N25" s="2"/>
      <c r="O25" s="2"/>
      <c r="P25" s="2"/>
    </row>
    <row r="26" customFormat="false" ht="13.5" hidden="false" customHeight="true" outlineLevel="0" collapsed="false">
      <c r="A26" s="91"/>
      <c r="B26" s="20" t="n">
        <v>600</v>
      </c>
      <c r="C26" s="19" t="s">
        <v>79</v>
      </c>
      <c r="D26" s="85" t="n">
        <f aca="false">D27+D28</f>
        <v>4702.6</v>
      </c>
      <c r="E26" s="85" t="n">
        <f aca="false">E27+E28</f>
        <v>3840.9</v>
      </c>
      <c r="F26" s="85" t="n">
        <f aca="false">F27+F28</f>
        <v>8065</v>
      </c>
      <c r="G26" s="85" t="n">
        <f aca="false">G27+G28</f>
        <v>5265</v>
      </c>
      <c r="H26" s="92" t="n">
        <f aca="false">H27+H28</f>
        <v>4500</v>
      </c>
      <c r="I26" s="85" t="n">
        <f aca="false">I27+I28</f>
        <v>4500</v>
      </c>
      <c r="J26" s="85" t="n">
        <f aca="false">J27+J28</f>
        <v>4500</v>
      </c>
      <c r="K26" s="12"/>
      <c r="L26" s="12"/>
      <c r="M26" s="12"/>
      <c r="N26" s="12"/>
      <c r="O26" s="12"/>
      <c r="P26" s="12"/>
    </row>
    <row r="27" customFormat="false" ht="13.5" hidden="false" customHeight="true" outlineLevel="0" collapsed="false">
      <c r="A27" s="93" t="s">
        <v>80</v>
      </c>
      <c r="B27" s="26" t="n">
        <v>630</v>
      </c>
      <c r="C27" s="25" t="s">
        <v>103</v>
      </c>
      <c r="D27" s="58" t="n">
        <v>3937.84</v>
      </c>
      <c r="E27" s="58" t="n">
        <v>3458.52</v>
      </c>
      <c r="F27" s="59" t="n">
        <v>7300</v>
      </c>
      <c r="G27" s="59" t="n">
        <v>4500</v>
      </c>
      <c r="H27" s="60" t="n">
        <v>4500</v>
      </c>
      <c r="I27" s="59" t="n">
        <v>4500</v>
      </c>
      <c r="J27" s="59" t="n">
        <v>4500</v>
      </c>
      <c r="K27" s="12"/>
      <c r="L27" s="12"/>
      <c r="M27" s="12"/>
      <c r="N27" s="12"/>
      <c r="O27" s="12"/>
      <c r="P27" s="12"/>
    </row>
    <row r="28" customFormat="false" ht="13.5" hidden="false" customHeight="true" outlineLevel="0" collapsed="false">
      <c r="A28" s="94" t="s">
        <v>80</v>
      </c>
      <c r="B28" s="26" t="n">
        <v>640</v>
      </c>
      <c r="C28" s="25" t="s">
        <v>104</v>
      </c>
      <c r="D28" s="58" t="n">
        <v>764.76</v>
      </c>
      <c r="E28" s="58" t="n">
        <v>382.38</v>
      </c>
      <c r="F28" s="59" t="n">
        <v>765</v>
      </c>
      <c r="G28" s="59" t="n">
        <v>765</v>
      </c>
      <c r="H28" s="60" t="n">
        <v>0</v>
      </c>
      <c r="I28" s="59" t="n">
        <v>0</v>
      </c>
      <c r="J28" s="59" t="n">
        <v>0</v>
      </c>
      <c r="K28" s="2"/>
      <c r="L28" s="2"/>
      <c r="M28" s="2"/>
      <c r="N28" s="2"/>
      <c r="O28" s="2"/>
      <c r="P28" s="2"/>
    </row>
    <row r="29" customFormat="false" ht="16.5" hidden="false" customHeight="true" outlineLevel="0" collapsed="false">
      <c r="A29" s="76" t="s">
        <v>105</v>
      </c>
      <c r="B29" s="88"/>
      <c r="C29" s="77" t="s">
        <v>106</v>
      </c>
      <c r="D29" s="18" t="n">
        <f aca="false">D30+D32</f>
        <v>9824.14</v>
      </c>
      <c r="E29" s="18" t="n">
        <f aca="false">E30+E32</f>
        <v>11192.96</v>
      </c>
      <c r="F29" s="18" t="n">
        <f aca="false">F30+F32</f>
        <v>11720</v>
      </c>
      <c r="G29" s="18" t="n">
        <f aca="false">G30+G32</f>
        <v>11670</v>
      </c>
      <c r="H29" s="18" t="n">
        <f aca="false">H30+H32</f>
        <v>12350</v>
      </c>
      <c r="I29" s="18" t="n">
        <f aca="false">I30+I32</f>
        <v>12350</v>
      </c>
      <c r="J29" s="18" t="n">
        <f aca="false">J30+J32</f>
        <v>12350</v>
      </c>
      <c r="K29" s="95"/>
      <c r="L29" s="2"/>
      <c r="M29" s="2"/>
      <c r="N29" s="2"/>
      <c r="O29" s="2"/>
      <c r="P29" s="2"/>
    </row>
    <row r="30" customFormat="false" ht="14.25" hidden="false" customHeight="true" outlineLevel="0" collapsed="false">
      <c r="A30" s="78" t="s">
        <v>107</v>
      </c>
      <c r="B30" s="13"/>
      <c r="C30" s="79" t="s">
        <v>108</v>
      </c>
      <c r="D30" s="80" t="n">
        <f aca="false">D31</f>
        <v>9824.14</v>
      </c>
      <c r="E30" s="80" t="n">
        <f aca="false">E31</f>
        <v>11192.96</v>
      </c>
      <c r="F30" s="80" t="n">
        <f aca="false">F31</f>
        <v>11720</v>
      </c>
      <c r="G30" s="80" t="n">
        <f aca="false">G31</f>
        <v>11670</v>
      </c>
      <c r="H30" s="80" t="n">
        <f aca="false">H31</f>
        <v>12350</v>
      </c>
      <c r="I30" s="80" t="n">
        <f aca="false">I31</f>
        <v>12350</v>
      </c>
      <c r="J30" s="80" t="n">
        <f aca="false">J31</f>
        <v>12350</v>
      </c>
      <c r="K30" s="2"/>
      <c r="L30" s="2"/>
      <c r="M30" s="2"/>
      <c r="N30" s="2"/>
      <c r="O30" s="2"/>
      <c r="P30" s="2"/>
    </row>
    <row r="31" customFormat="false" ht="14.25" hidden="false" customHeight="true" outlineLevel="0" collapsed="false">
      <c r="A31" s="82" t="s">
        <v>80</v>
      </c>
      <c r="B31" s="20" t="n">
        <v>600</v>
      </c>
      <c r="C31" s="19" t="s">
        <v>79</v>
      </c>
      <c r="D31" s="58" t="n">
        <v>9824.14</v>
      </c>
      <c r="E31" s="58" t="n">
        <v>11192.96</v>
      </c>
      <c r="F31" s="59" t="n">
        <v>11720</v>
      </c>
      <c r="G31" s="59" t="n">
        <v>11670</v>
      </c>
      <c r="H31" s="60" t="n">
        <v>12350</v>
      </c>
      <c r="I31" s="59" t="n">
        <v>12350</v>
      </c>
      <c r="J31" s="59" t="n">
        <v>12350</v>
      </c>
      <c r="K31" s="2"/>
      <c r="L31" s="2"/>
      <c r="M31" s="2"/>
      <c r="N31" s="2"/>
      <c r="O31" s="2"/>
      <c r="P31" s="2"/>
    </row>
    <row r="32" customFormat="false" ht="14.25" hidden="false" customHeight="true" outlineLevel="0" collapsed="false">
      <c r="A32" s="78" t="s">
        <v>109</v>
      </c>
      <c r="B32" s="13"/>
      <c r="C32" s="79" t="s">
        <v>110</v>
      </c>
      <c r="D32" s="80" t="n">
        <f aca="false">D33</f>
        <v>0</v>
      </c>
      <c r="E32" s="80" t="n">
        <f aca="false">E33</f>
        <v>0</v>
      </c>
      <c r="F32" s="80" t="n">
        <f aca="false">F33</f>
        <v>0</v>
      </c>
      <c r="G32" s="80" t="n">
        <f aca="false">G33</f>
        <v>0</v>
      </c>
      <c r="H32" s="80" t="n">
        <f aca="false">H33</f>
        <v>0</v>
      </c>
      <c r="I32" s="80" t="n">
        <f aca="false">I33</f>
        <v>0</v>
      </c>
      <c r="J32" s="80" t="n">
        <f aca="false">J33</f>
        <v>0</v>
      </c>
      <c r="K32" s="2"/>
      <c r="L32" s="2"/>
      <c r="M32" s="2"/>
      <c r="N32" s="2"/>
      <c r="O32" s="2"/>
      <c r="P32" s="2"/>
    </row>
    <row r="33" customFormat="false" ht="15.75" hidden="false" customHeight="true" outlineLevel="0" collapsed="false">
      <c r="A33" s="96" t="s">
        <v>80</v>
      </c>
      <c r="B33" s="20" t="n">
        <v>600</v>
      </c>
      <c r="C33" s="19" t="s">
        <v>79</v>
      </c>
      <c r="D33" s="58" t="n">
        <v>0</v>
      </c>
      <c r="E33" s="58" t="n">
        <v>0</v>
      </c>
      <c r="F33" s="58" t="n">
        <v>0</v>
      </c>
      <c r="G33" s="58" t="n">
        <v>0</v>
      </c>
      <c r="H33" s="83" t="n">
        <v>0</v>
      </c>
      <c r="I33" s="58" t="n">
        <v>0</v>
      </c>
      <c r="J33" s="58" t="n">
        <v>0</v>
      </c>
      <c r="K33" s="12"/>
      <c r="L33" s="12"/>
      <c r="M33" s="12"/>
      <c r="N33" s="12"/>
      <c r="O33" s="12"/>
      <c r="P33" s="12"/>
    </row>
    <row r="34" customFormat="false" ht="16.5" hidden="false" customHeight="true" outlineLevel="0" collapsed="false">
      <c r="A34" s="76" t="n">
        <v>6</v>
      </c>
      <c r="B34" s="97"/>
      <c r="C34" s="77" t="s">
        <v>111</v>
      </c>
      <c r="D34" s="18" t="n">
        <f aca="false">D35+D39+D44</f>
        <v>15222.67</v>
      </c>
      <c r="E34" s="18" t="n">
        <f aca="false">E35+E39+E44</f>
        <v>29897.12</v>
      </c>
      <c r="F34" s="18" t="n">
        <f aca="false">F35+F39+F44</f>
        <v>36127</v>
      </c>
      <c r="G34" s="18" t="n">
        <f aca="false">G35+G39+G44</f>
        <v>30430</v>
      </c>
      <c r="H34" s="18" t="n">
        <f aca="false">H35+H39+H44</f>
        <v>27465</v>
      </c>
      <c r="I34" s="18" t="n">
        <f aca="false">I35+I39+I44</f>
        <v>27465</v>
      </c>
      <c r="J34" s="18" t="n">
        <f aca="false">J35+J39+J44</f>
        <v>27465</v>
      </c>
      <c r="K34" s="2"/>
      <c r="L34" s="2"/>
      <c r="M34" s="2"/>
      <c r="N34" s="2"/>
      <c r="O34" s="2"/>
      <c r="P34" s="2"/>
    </row>
    <row r="35" customFormat="false" ht="13.5" hidden="false" customHeight="true" outlineLevel="0" collapsed="false">
      <c r="A35" s="78" t="s">
        <v>112</v>
      </c>
      <c r="B35" s="13"/>
      <c r="C35" s="79" t="s">
        <v>113</v>
      </c>
      <c r="D35" s="80" t="n">
        <f aca="false">D36</f>
        <v>4305.38</v>
      </c>
      <c r="E35" s="80" t="n">
        <f aca="false">E36</f>
        <v>7959.46</v>
      </c>
      <c r="F35" s="80" t="n">
        <f aca="false">F36</f>
        <v>8500</v>
      </c>
      <c r="G35" s="80" t="n">
        <f aca="false">G36</f>
        <v>8305</v>
      </c>
      <c r="H35" s="80" t="n">
        <f aca="false">H36</f>
        <v>6895</v>
      </c>
      <c r="I35" s="80" t="n">
        <f aca="false">I36</f>
        <v>6895</v>
      </c>
      <c r="J35" s="80" t="n">
        <f aca="false">J36</f>
        <v>6895</v>
      </c>
      <c r="K35" s="2"/>
      <c r="L35" s="2"/>
      <c r="M35" s="2"/>
      <c r="N35" s="2"/>
      <c r="O35" s="2"/>
      <c r="P35" s="2"/>
    </row>
    <row r="36" customFormat="false" ht="13.5" hidden="false" customHeight="true" outlineLevel="0" collapsed="false">
      <c r="A36" s="98"/>
      <c r="B36" s="20" t="n">
        <v>600</v>
      </c>
      <c r="C36" s="19" t="s">
        <v>79</v>
      </c>
      <c r="D36" s="85" t="n">
        <f aca="false">D37+D38</f>
        <v>4305.38</v>
      </c>
      <c r="E36" s="85" t="n">
        <f aca="false">E37+E38</f>
        <v>7959.46</v>
      </c>
      <c r="F36" s="85" t="n">
        <f aca="false">F37+F38</f>
        <v>8500</v>
      </c>
      <c r="G36" s="85" t="n">
        <f aca="false">G37+G38</f>
        <v>8305</v>
      </c>
      <c r="H36" s="86" t="n">
        <f aca="false">H37+H38</f>
        <v>6895</v>
      </c>
      <c r="I36" s="85" t="n">
        <f aca="false">I37+I38</f>
        <v>6895</v>
      </c>
      <c r="J36" s="85" t="n">
        <f aca="false">J37+J38</f>
        <v>6895</v>
      </c>
      <c r="K36" s="12"/>
      <c r="L36" s="12"/>
      <c r="M36" s="12"/>
      <c r="N36" s="12"/>
      <c r="O36" s="12"/>
      <c r="P36" s="12"/>
    </row>
    <row r="37" customFormat="false" ht="13.5" hidden="false" customHeight="true" outlineLevel="0" collapsed="false">
      <c r="A37" s="99" t="s">
        <v>80</v>
      </c>
      <c r="B37" s="26" t="n">
        <v>610</v>
      </c>
      <c r="C37" s="25" t="s">
        <v>81</v>
      </c>
      <c r="D37" s="58" t="n">
        <v>600</v>
      </c>
      <c r="E37" s="58" t="n">
        <v>570</v>
      </c>
      <c r="F37" s="59" t="n">
        <v>600</v>
      </c>
      <c r="G37" s="59" t="n">
        <v>600</v>
      </c>
      <c r="H37" s="60" t="n">
        <v>600</v>
      </c>
      <c r="I37" s="59" t="n">
        <v>600</v>
      </c>
      <c r="J37" s="59" t="n">
        <v>600</v>
      </c>
      <c r="K37" s="12"/>
      <c r="L37" s="12"/>
      <c r="M37" s="12"/>
      <c r="N37" s="12"/>
      <c r="O37" s="12"/>
      <c r="P37" s="12"/>
    </row>
    <row r="38" customFormat="false" ht="13.5" hidden="false" customHeight="true" outlineLevel="0" collapsed="false">
      <c r="A38" s="100" t="s">
        <v>80</v>
      </c>
      <c r="B38" s="26" t="n">
        <v>630</v>
      </c>
      <c r="C38" s="25" t="s">
        <v>84</v>
      </c>
      <c r="D38" s="58" t="n">
        <v>3705.38</v>
      </c>
      <c r="E38" s="58" t="n">
        <v>7389.46</v>
      </c>
      <c r="F38" s="59" t="n">
        <v>7900</v>
      </c>
      <c r="G38" s="59" t="n">
        <v>7705</v>
      </c>
      <c r="H38" s="60" t="n">
        <v>6295</v>
      </c>
      <c r="I38" s="59" t="n">
        <v>6295</v>
      </c>
      <c r="J38" s="59" t="n">
        <v>6295</v>
      </c>
      <c r="K38" s="12"/>
      <c r="L38" s="12"/>
      <c r="M38" s="12"/>
      <c r="N38" s="12"/>
      <c r="O38" s="12"/>
      <c r="P38" s="12"/>
    </row>
    <row r="39" customFormat="false" ht="13.5" hidden="false" customHeight="true" outlineLevel="0" collapsed="false">
      <c r="A39" s="78" t="s">
        <v>114</v>
      </c>
      <c r="B39" s="13"/>
      <c r="C39" s="79" t="s">
        <v>115</v>
      </c>
      <c r="D39" s="80" t="n">
        <f aca="false">D40</f>
        <v>7412.9</v>
      </c>
      <c r="E39" s="80" t="n">
        <f aca="false">E40</f>
        <v>12769.57</v>
      </c>
      <c r="F39" s="80" t="n">
        <f aca="false">F40</f>
        <v>20934</v>
      </c>
      <c r="G39" s="80" t="n">
        <f aca="false">G40</f>
        <v>13375</v>
      </c>
      <c r="H39" s="80" t="n">
        <f aca="false">H40</f>
        <v>16320</v>
      </c>
      <c r="I39" s="80" t="n">
        <f aca="false">I40</f>
        <v>16320</v>
      </c>
      <c r="J39" s="80" t="n">
        <f aca="false">J40</f>
        <v>16320</v>
      </c>
      <c r="K39" s="2"/>
      <c r="L39" s="2"/>
      <c r="M39" s="2"/>
      <c r="N39" s="2"/>
      <c r="O39" s="2"/>
      <c r="P39" s="2"/>
    </row>
    <row r="40" customFormat="false" ht="13.5" hidden="false" customHeight="true" outlineLevel="0" collapsed="false">
      <c r="A40" s="98"/>
      <c r="B40" s="20" t="n">
        <v>600</v>
      </c>
      <c r="C40" s="19" t="s">
        <v>79</v>
      </c>
      <c r="D40" s="85" t="n">
        <f aca="false">SUM(D41:D43)</f>
        <v>7412.9</v>
      </c>
      <c r="E40" s="85" t="n">
        <f aca="false">SUM(E41:E43)</f>
        <v>12769.57</v>
      </c>
      <c r="F40" s="85" t="n">
        <f aca="false">SUM(F41:F43)</f>
        <v>20934</v>
      </c>
      <c r="G40" s="85" t="n">
        <f aca="false">SUM(G41:G43)</f>
        <v>13375</v>
      </c>
      <c r="H40" s="86" t="n">
        <f aca="false">SUM(H41:H43)</f>
        <v>16320</v>
      </c>
      <c r="I40" s="85" t="n">
        <f aca="false">SUM(I41:I43)</f>
        <v>16320</v>
      </c>
      <c r="J40" s="85" t="n">
        <f aca="false">SUM(J41:J43)</f>
        <v>16320</v>
      </c>
      <c r="K40" s="2"/>
      <c r="L40" s="2"/>
      <c r="M40" s="2"/>
      <c r="N40" s="2"/>
      <c r="O40" s="2"/>
      <c r="P40" s="2"/>
    </row>
    <row r="41" customFormat="false" ht="13.5" hidden="false" customHeight="true" outlineLevel="0" collapsed="false">
      <c r="A41" s="101" t="s">
        <v>80</v>
      </c>
      <c r="B41" s="26" t="n">
        <v>630</v>
      </c>
      <c r="C41" s="25" t="s">
        <v>103</v>
      </c>
      <c r="D41" s="58" t="n">
        <v>3859.9</v>
      </c>
      <c r="E41" s="58" t="n">
        <v>8841.57</v>
      </c>
      <c r="F41" s="59" t="n">
        <v>15785</v>
      </c>
      <c r="G41" s="59" t="n">
        <v>9650</v>
      </c>
      <c r="H41" s="60" t="n">
        <v>11000</v>
      </c>
      <c r="I41" s="59" t="n">
        <v>11000</v>
      </c>
      <c r="J41" s="59" t="n">
        <v>11000</v>
      </c>
      <c r="K41" s="2"/>
      <c r="L41" s="2"/>
      <c r="M41" s="2"/>
      <c r="N41" s="2"/>
      <c r="O41" s="2"/>
      <c r="P41" s="2"/>
    </row>
    <row r="42" customFormat="false" ht="13.5" hidden="false" customHeight="true" outlineLevel="0" collapsed="false">
      <c r="A42" s="94" t="s">
        <v>80</v>
      </c>
      <c r="B42" s="26" t="n">
        <v>640</v>
      </c>
      <c r="C42" s="25" t="s">
        <v>116</v>
      </c>
      <c r="D42" s="58" t="n">
        <v>2844.53</v>
      </c>
      <c r="E42" s="58" t="n">
        <v>3086.23</v>
      </c>
      <c r="F42" s="59" t="n">
        <v>4299</v>
      </c>
      <c r="G42" s="59" t="n">
        <v>2875</v>
      </c>
      <c r="H42" s="60" t="n">
        <v>4420</v>
      </c>
      <c r="I42" s="59" t="n">
        <v>4420</v>
      </c>
      <c r="J42" s="59" t="n">
        <v>4420</v>
      </c>
      <c r="K42" s="2"/>
      <c r="L42" s="2"/>
      <c r="M42" s="2"/>
      <c r="N42" s="2"/>
      <c r="O42" s="2"/>
      <c r="P42" s="2"/>
    </row>
    <row r="43" customFormat="false" ht="13.5" hidden="false" customHeight="true" outlineLevel="0" collapsed="false">
      <c r="A43" s="94" t="s">
        <v>82</v>
      </c>
      <c r="B43" s="26" t="n">
        <v>640</v>
      </c>
      <c r="C43" s="25" t="s">
        <v>116</v>
      </c>
      <c r="D43" s="58" t="n">
        <v>708.47</v>
      </c>
      <c r="E43" s="58" t="n">
        <v>841.77</v>
      </c>
      <c r="F43" s="59" t="n">
        <v>850</v>
      </c>
      <c r="G43" s="59" t="n">
        <v>850</v>
      </c>
      <c r="H43" s="60" t="n">
        <v>900</v>
      </c>
      <c r="I43" s="59" t="n">
        <v>900</v>
      </c>
      <c r="J43" s="59" t="n">
        <v>900</v>
      </c>
      <c r="K43" s="2"/>
      <c r="L43" s="2"/>
      <c r="M43" s="2"/>
      <c r="N43" s="2"/>
      <c r="O43" s="2"/>
      <c r="P43" s="2"/>
    </row>
    <row r="44" customFormat="false" ht="13.5" hidden="false" customHeight="true" outlineLevel="0" collapsed="false">
      <c r="A44" s="78" t="s">
        <v>117</v>
      </c>
      <c r="B44" s="89"/>
      <c r="C44" s="79" t="s">
        <v>118</v>
      </c>
      <c r="D44" s="80" t="n">
        <f aca="false">D45</f>
        <v>3504.39</v>
      </c>
      <c r="E44" s="80" t="n">
        <f aca="false">E45</f>
        <v>9168.09</v>
      </c>
      <c r="F44" s="80" t="n">
        <f aca="false">F45</f>
        <v>6693</v>
      </c>
      <c r="G44" s="80" t="n">
        <f aca="false">G45</f>
        <v>8750</v>
      </c>
      <c r="H44" s="80" t="n">
        <f aca="false">H45</f>
        <v>4250</v>
      </c>
      <c r="I44" s="80" t="n">
        <f aca="false">I45</f>
        <v>4250</v>
      </c>
      <c r="J44" s="80" t="n">
        <f aca="false">J45</f>
        <v>4250</v>
      </c>
      <c r="K44" s="2"/>
      <c r="L44" s="2"/>
      <c r="M44" s="2"/>
      <c r="N44" s="2"/>
      <c r="O44" s="2"/>
      <c r="P44" s="2"/>
    </row>
    <row r="45" customFormat="false" ht="13.5" hidden="false" customHeight="true" outlineLevel="0" collapsed="false">
      <c r="A45" s="102" t="s">
        <v>80</v>
      </c>
      <c r="B45" s="20" t="n">
        <v>600</v>
      </c>
      <c r="C45" s="19" t="s">
        <v>79</v>
      </c>
      <c r="D45" s="58" t="n">
        <v>3504.39</v>
      </c>
      <c r="E45" s="58" t="n">
        <v>9168.09</v>
      </c>
      <c r="F45" s="59" t="n">
        <v>6693</v>
      </c>
      <c r="G45" s="59" t="n">
        <v>8750</v>
      </c>
      <c r="H45" s="60" t="n">
        <v>4250</v>
      </c>
      <c r="I45" s="59" t="n">
        <v>4250</v>
      </c>
      <c r="J45" s="59" t="n">
        <v>4250</v>
      </c>
      <c r="K45" s="2"/>
      <c r="L45" s="2"/>
      <c r="M45" s="2"/>
      <c r="N45" s="2"/>
      <c r="O45" s="2"/>
      <c r="P45" s="2"/>
    </row>
    <row r="46" customFormat="false" ht="16.5" hidden="false" customHeight="true" outlineLevel="0" collapsed="false">
      <c r="A46" s="76" t="s">
        <v>119</v>
      </c>
      <c r="B46" s="97"/>
      <c r="C46" s="77" t="s">
        <v>120</v>
      </c>
      <c r="D46" s="18" t="n">
        <f aca="false">D47+D51+D55+D57</f>
        <v>18658.2</v>
      </c>
      <c r="E46" s="18" t="n">
        <f aca="false">E47+E51+E55+E57</f>
        <v>17676.56</v>
      </c>
      <c r="F46" s="18" t="n">
        <f aca="false">F47+F51+F55+F57</f>
        <v>27229</v>
      </c>
      <c r="G46" s="18" t="n">
        <f aca="false">G47+G51+G55+G57</f>
        <v>18150</v>
      </c>
      <c r="H46" s="18" t="n">
        <f aca="false">H47+H51+H55+H57</f>
        <v>12930</v>
      </c>
      <c r="I46" s="18" t="n">
        <f aca="false">I47+I51+I55+I57</f>
        <v>12930</v>
      </c>
      <c r="J46" s="18" t="n">
        <f aca="false">J47+J51+J55+J57</f>
        <v>12930</v>
      </c>
      <c r="K46" s="2"/>
      <c r="L46" s="2"/>
      <c r="M46" s="2"/>
      <c r="N46" s="2"/>
      <c r="O46" s="2"/>
      <c r="P46" s="2"/>
    </row>
    <row r="47" customFormat="false" ht="13.5" hidden="false" customHeight="true" outlineLevel="0" collapsed="false">
      <c r="A47" s="78" t="s">
        <v>121</v>
      </c>
      <c r="B47" s="13"/>
      <c r="C47" s="79" t="s">
        <v>122</v>
      </c>
      <c r="D47" s="80" t="n">
        <f aca="false">D48</f>
        <v>4623.74</v>
      </c>
      <c r="E47" s="80" t="n">
        <f aca="false">E48</f>
        <v>5081.7</v>
      </c>
      <c r="F47" s="80" t="n">
        <f aca="false">F48</f>
        <v>5800</v>
      </c>
      <c r="G47" s="80" t="n">
        <f aca="false">G48</f>
        <v>10000</v>
      </c>
      <c r="H47" s="80" t="n">
        <f aca="false">H48</f>
        <v>4950</v>
      </c>
      <c r="I47" s="80" t="n">
        <f aca="false">I48</f>
        <v>4950</v>
      </c>
      <c r="J47" s="80" t="n">
        <f aca="false">J48</f>
        <v>4950</v>
      </c>
      <c r="K47" s="2"/>
      <c r="L47" s="2"/>
      <c r="M47" s="2"/>
      <c r="N47" s="2"/>
      <c r="O47" s="2"/>
      <c r="P47" s="2"/>
    </row>
    <row r="48" customFormat="false" ht="13.5" hidden="false" customHeight="true" outlineLevel="0" collapsed="false">
      <c r="A48" s="98"/>
      <c r="B48" s="20" t="n">
        <v>600</v>
      </c>
      <c r="C48" s="19" t="s">
        <v>79</v>
      </c>
      <c r="D48" s="85" t="n">
        <f aca="false">D49+D50</f>
        <v>4623.74</v>
      </c>
      <c r="E48" s="85" t="n">
        <f aca="false">E49+E50</f>
        <v>5081.7</v>
      </c>
      <c r="F48" s="85" t="n">
        <f aca="false">F49+F50</f>
        <v>5800</v>
      </c>
      <c r="G48" s="85" t="n">
        <f aca="false">G49+G50</f>
        <v>10000</v>
      </c>
      <c r="H48" s="86" t="n">
        <f aca="false">H49+H50</f>
        <v>4950</v>
      </c>
      <c r="I48" s="85" t="n">
        <f aca="false">I49+I50</f>
        <v>4950</v>
      </c>
      <c r="J48" s="85" t="n">
        <f aca="false">J49+J50</f>
        <v>4950</v>
      </c>
      <c r="K48" s="12"/>
      <c r="L48" s="12"/>
      <c r="M48" s="12"/>
      <c r="N48" s="12"/>
      <c r="O48" s="12"/>
      <c r="P48" s="12"/>
    </row>
    <row r="49" customFormat="false" ht="13.5" hidden="false" customHeight="true" outlineLevel="0" collapsed="false">
      <c r="A49" s="101" t="s">
        <v>80</v>
      </c>
      <c r="B49" s="26" t="n">
        <v>630</v>
      </c>
      <c r="C49" s="25" t="s">
        <v>103</v>
      </c>
      <c r="D49" s="58" t="n">
        <v>623.74</v>
      </c>
      <c r="E49" s="58" t="n">
        <v>1081.7</v>
      </c>
      <c r="F49" s="59" t="n">
        <v>1800</v>
      </c>
      <c r="G49" s="59" t="n">
        <v>1500</v>
      </c>
      <c r="H49" s="60" t="n">
        <v>950</v>
      </c>
      <c r="I49" s="59" t="n">
        <v>950</v>
      </c>
      <c r="J49" s="59" t="n">
        <v>950</v>
      </c>
      <c r="K49" s="12"/>
      <c r="L49" s="12"/>
      <c r="M49" s="12"/>
      <c r="N49" s="12"/>
      <c r="O49" s="12"/>
      <c r="P49" s="12"/>
    </row>
    <row r="50" customFormat="false" ht="13.5" hidden="false" customHeight="true" outlineLevel="0" collapsed="false">
      <c r="A50" s="94" t="s">
        <v>80</v>
      </c>
      <c r="B50" s="26" t="n">
        <v>640</v>
      </c>
      <c r="C50" s="25" t="s">
        <v>116</v>
      </c>
      <c r="D50" s="58" t="n">
        <v>4000</v>
      </c>
      <c r="E50" s="58" t="n">
        <v>4000</v>
      </c>
      <c r="F50" s="59" t="n">
        <v>4000</v>
      </c>
      <c r="G50" s="59" t="n">
        <v>8500</v>
      </c>
      <c r="H50" s="60" t="n">
        <v>4000</v>
      </c>
      <c r="I50" s="59" t="n">
        <v>4000</v>
      </c>
      <c r="J50" s="59" t="n">
        <v>4000</v>
      </c>
      <c r="K50" s="12"/>
      <c r="L50" s="12"/>
      <c r="M50" s="12"/>
      <c r="N50" s="12"/>
      <c r="O50" s="12"/>
      <c r="P50" s="12"/>
    </row>
    <row r="51" customFormat="false" ht="13.5" hidden="false" customHeight="true" outlineLevel="0" collapsed="false">
      <c r="A51" s="78" t="s">
        <v>123</v>
      </c>
      <c r="B51" s="13"/>
      <c r="C51" s="79" t="s">
        <v>124</v>
      </c>
      <c r="D51" s="80" t="n">
        <f aca="false">D52</f>
        <v>4642.36</v>
      </c>
      <c r="E51" s="80" t="n">
        <f aca="false">E52</f>
        <v>11312.08</v>
      </c>
      <c r="F51" s="80" t="n">
        <f aca="false">F52</f>
        <v>16529</v>
      </c>
      <c r="G51" s="80" t="n">
        <f aca="false">G52</f>
        <v>5250</v>
      </c>
      <c r="H51" s="80" t="n">
        <f aca="false">H52</f>
        <v>5600</v>
      </c>
      <c r="I51" s="80" t="n">
        <f aca="false">I52</f>
        <v>5600</v>
      </c>
      <c r="J51" s="80" t="n">
        <f aca="false">J52</f>
        <v>5600</v>
      </c>
      <c r="K51" s="34"/>
      <c r="L51" s="12"/>
      <c r="M51" s="12"/>
      <c r="N51" s="12"/>
      <c r="O51" s="12"/>
      <c r="P51" s="12"/>
    </row>
    <row r="52" customFormat="false" ht="13.5" hidden="false" customHeight="true" outlineLevel="0" collapsed="false">
      <c r="A52" s="96"/>
      <c r="B52" s="20" t="n">
        <v>600</v>
      </c>
      <c r="C52" s="19" t="s">
        <v>79</v>
      </c>
      <c r="D52" s="85" t="n">
        <f aca="false">D53+D54</f>
        <v>4642.36</v>
      </c>
      <c r="E52" s="85" t="n">
        <f aca="false">E53+E54</f>
        <v>11312.08</v>
      </c>
      <c r="F52" s="85" t="n">
        <f aca="false">F53+F54</f>
        <v>16529</v>
      </c>
      <c r="G52" s="85" t="n">
        <f aca="false">G53+G54</f>
        <v>5250</v>
      </c>
      <c r="H52" s="86" t="n">
        <f aca="false">H53+H54</f>
        <v>5600</v>
      </c>
      <c r="I52" s="85" t="n">
        <f aca="false">I53+I54</f>
        <v>5600</v>
      </c>
      <c r="J52" s="85" t="n">
        <f aca="false">J53+J54</f>
        <v>5600</v>
      </c>
      <c r="K52" s="12"/>
      <c r="L52" s="12"/>
      <c r="M52" s="12"/>
      <c r="N52" s="12"/>
      <c r="O52" s="12"/>
      <c r="P52" s="12"/>
    </row>
    <row r="53" customFormat="false" ht="13.5" hidden="false" customHeight="true" outlineLevel="0" collapsed="false">
      <c r="A53" s="94" t="s">
        <v>80</v>
      </c>
      <c r="B53" s="26" t="n">
        <v>630</v>
      </c>
      <c r="C53" s="25" t="s">
        <v>103</v>
      </c>
      <c r="D53" s="58" t="n">
        <v>4642.36</v>
      </c>
      <c r="E53" s="58" t="n">
        <v>11312.08</v>
      </c>
      <c r="F53" s="59" t="n">
        <v>16529</v>
      </c>
      <c r="G53" s="59" t="n">
        <v>5250</v>
      </c>
      <c r="H53" s="60" t="n">
        <v>5600</v>
      </c>
      <c r="I53" s="59" t="n">
        <v>5600</v>
      </c>
      <c r="J53" s="59" t="n">
        <v>5600</v>
      </c>
      <c r="K53" s="12"/>
      <c r="L53" s="12"/>
      <c r="M53" s="12"/>
      <c r="N53" s="12"/>
      <c r="O53" s="12"/>
      <c r="P53" s="12"/>
    </row>
    <row r="54" customFormat="false" ht="13.5" hidden="false" customHeight="true" outlineLevel="0" collapsed="false">
      <c r="A54" s="94" t="s">
        <v>80</v>
      </c>
      <c r="B54" s="26" t="n">
        <v>640</v>
      </c>
      <c r="C54" s="25" t="s">
        <v>116</v>
      </c>
      <c r="D54" s="58" t="n">
        <v>0</v>
      </c>
      <c r="E54" s="58" t="n">
        <v>0</v>
      </c>
      <c r="F54" s="59" t="n">
        <v>0</v>
      </c>
      <c r="G54" s="59" t="n">
        <v>0</v>
      </c>
      <c r="H54" s="60" t="n">
        <v>0</v>
      </c>
      <c r="I54" s="59" t="n">
        <v>0</v>
      </c>
      <c r="J54" s="59" t="n">
        <v>0</v>
      </c>
      <c r="K54" s="12"/>
      <c r="L54" s="12"/>
      <c r="M54" s="12"/>
      <c r="N54" s="12"/>
      <c r="O54" s="12"/>
      <c r="P54" s="12"/>
    </row>
    <row r="55" customFormat="false" ht="13.5" hidden="false" customHeight="true" outlineLevel="0" collapsed="false">
      <c r="A55" s="78" t="s">
        <v>125</v>
      </c>
      <c r="B55" s="13"/>
      <c r="C55" s="79" t="s">
        <v>126</v>
      </c>
      <c r="D55" s="80" t="n">
        <f aca="false">D56</f>
        <v>114.57</v>
      </c>
      <c r="E55" s="80" t="n">
        <f aca="false">E56</f>
        <v>116.97</v>
      </c>
      <c r="F55" s="80" t="n">
        <f aca="false">F56</f>
        <v>320</v>
      </c>
      <c r="G55" s="80" t="n">
        <f aca="false">G56</f>
        <v>320</v>
      </c>
      <c r="H55" s="80" t="n">
        <f aca="false">H56</f>
        <v>400</v>
      </c>
      <c r="I55" s="80" t="n">
        <f aca="false">I56</f>
        <v>400</v>
      </c>
      <c r="J55" s="80" t="n">
        <f aca="false">J56</f>
        <v>400</v>
      </c>
      <c r="K55" s="12"/>
      <c r="L55" s="12"/>
      <c r="M55" s="12"/>
      <c r="N55" s="12"/>
      <c r="O55" s="12"/>
      <c r="P55" s="12"/>
    </row>
    <row r="56" customFormat="false" ht="13.5" hidden="false" customHeight="true" outlineLevel="0" collapsed="false">
      <c r="A56" s="102" t="s">
        <v>80</v>
      </c>
      <c r="B56" s="20" t="n">
        <v>600</v>
      </c>
      <c r="C56" s="19" t="s">
        <v>79</v>
      </c>
      <c r="D56" s="58" t="n">
        <v>114.57</v>
      </c>
      <c r="E56" s="58" t="n">
        <v>116.97</v>
      </c>
      <c r="F56" s="58" t="n">
        <v>320</v>
      </c>
      <c r="G56" s="58" t="n">
        <v>320</v>
      </c>
      <c r="H56" s="83" t="n">
        <v>400</v>
      </c>
      <c r="I56" s="58" t="n">
        <v>400</v>
      </c>
      <c r="J56" s="58" t="n">
        <v>400</v>
      </c>
      <c r="K56" s="12"/>
      <c r="L56" s="12"/>
      <c r="M56" s="12"/>
      <c r="N56" s="12"/>
      <c r="O56" s="12"/>
      <c r="P56" s="12"/>
    </row>
    <row r="57" customFormat="false" ht="13.5" hidden="false" customHeight="true" outlineLevel="0" collapsed="false">
      <c r="A57" s="78" t="s">
        <v>127</v>
      </c>
      <c r="B57" s="13"/>
      <c r="C57" s="79" t="s">
        <v>128</v>
      </c>
      <c r="D57" s="80" t="n">
        <f aca="false">D58</f>
        <v>9277.53</v>
      </c>
      <c r="E57" s="80" t="n">
        <f aca="false">E58</f>
        <v>1165.81</v>
      </c>
      <c r="F57" s="80" t="n">
        <f aca="false">F58</f>
        <v>4580</v>
      </c>
      <c r="G57" s="80" t="n">
        <f aca="false">G58</f>
        <v>2580</v>
      </c>
      <c r="H57" s="80" t="n">
        <f aca="false">H58</f>
        <v>1980</v>
      </c>
      <c r="I57" s="80" t="n">
        <f aca="false">I58</f>
        <v>1980</v>
      </c>
      <c r="J57" s="80" t="n">
        <f aca="false">J58</f>
        <v>1980</v>
      </c>
      <c r="K57" s="12"/>
      <c r="L57" s="12"/>
      <c r="M57" s="12"/>
      <c r="N57" s="12"/>
      <c r="O57" s="12"/>
      <c r="P57" s="12"/>
    </row>
    <row r="58" customFormat="false" ht="13.5" hidden="false" customHeight="true" outlineLevel="0" collapsed="false">
      <c r="A58" s="103"/>
      <c r="B58" s="20" t="n">
        <v>600</v>
      </c>
      <c r="C58" s="19" t="s">
        <v>79</v>
      </c>
      <c r="D58" s="85" t="n">
        <f aca="false">D59+D60</f>
        <v>9277.53</v>
      </c>
      <c r="E58" s="85" t="n">
        <f aca="false">E59+E60</f>
        <v>1165.81</v>
      </c>
      <c r="F58" s="85" t="n">
        <f aca="false">F59+F60</f>
        <v>4580</v>
      </c>
      <c r="G58" s="85" t="n">
        <f aca="false">G59+G60</f>
        <v>2580</v>
      </c>
      <c r="H58" s="86" t="n">
        <f aca="false">H59+H60</f>
        <v>1980</v>
      </c>
      <c r="I58" s="85" t="n">
        <f aca="false">I59+I60</f>
        <v>1980</v>
      </c>
      <c r="J58" s="85" t="n">
        <f aca="false">J59+J60</f>
        <v>1980</v>
      </c>
      <c r="K58" s="12"/>
      <c r="L58" s="12"/>
      <c r="M58" s="12"/>
      <c r="N58" s="12"/>
      <c r="O58" s="12"/>
      <c r="P58" s="12"/>
    </row>
    <row r="59" customFormat="false" ht="13.5" hidden="false" customHeight="true" outlineLevel="0" collapsed="false">
      <c r="A59" s="102" t="s">
        <v>80</v>
      </c>
      <c r="B59" s="26" t="n">
        <v>630</v>
      </c>
      <c r="C59" s="25" t="s">
        <v>103</v>
      </c>
      <c r="D59" s="58" t="n">
        <v>8628.74</v>
      </c>
      <c r="E59" s="58" t="n">
        <v>970.77</v>
      </c>
      <c r="F59" s="59" t="n">
        <v>4080</v>
      </c>
      <c r="G59" s="59" t="n">
        <v>2080</v>
      </c>
      <c r="H59" s="60" t="n">
        <v>1480</v>
      </c>
      <c r="I59" s="59" t="n">
        <v>1480</v>
      </c>
      <c r="J59" s="59" t="n">
        <v>1480</v>
      </c>
      <c r="K59" s="12"/>
      <c r="L59" s="12"/>
      <c r="M59" s="12"/>
      <c r="N59" s="12"/>
      <c r="O59" s="12"/>
      <c r="P59" s="12"/>
    </row>
    <row r="60" customFormat="false" ht="13.5" hidden="false" customHeight="true" outlineLevel="0" collapsed="false">
      <c r="A60" s="102" t="s">
        <v>80</v>
      </c>
      <c r="B60" s="26" t="n">
        <v>640</v>
      </c>
      <c r="C60" s="25" t="s">
        <v>116</v>
      </c>
      <c r="D60" s="58" t="n">
        <v>648.79</v>
      </c>
      <c r="E60" s="58" t="n">
        <v>195.04</v>
      </c>
      <c r="F60" s="59" t="n">
        <v>500</v>
      </c>
      <c r="G60" s="59" t="n">
        <v>500</v>
      </c>
      <c r="H60" s="60" t="n">
        <v>500</v>
      </c>
      <c r="I60" s="59" t="n">
        <v>500</v>
      </c>
      <c r="J60" s="59" t="n">
        <v>500</v>
      </c>
      <c r="K60" s="12"/>
      <c r="L60" s="12"/>
      <c r="M60" s="12"/>
      <c r="N60" s="12"/>
      <c r="O60" s="12"/>
      <c r="P60" s="12"/>
    </row>
    <row r="61" customFormat="false" ht="16.5" hidden="false" customHeight="true" outlineLevel="0" collapsed="false">
      <c r="A61" s="76" t="n">
        <v>9</v>
      </c>
      <c r="B61" s="97"/>
      <c r="C61" s="77" t="s">
        <v>129</v>
      </c>
      <c r="D61" s="18" t="n">
        <f aca="false">D62</f>
        <v>130583.8</v>
      </c>
      <c r="E61" s="18" t="n">
        <f aca="false">E62</f>
        <v>149635.84</v>
      </c>
      <c r="F61" s="18" t="n">
        <f aca="false">F62</f>
        <v>159281</v>
      </c>
      <c r="G61" s="18" t="n">
        <f aca="false">G62</f>
        <v>142566</v>
      </c>
      <c r="H61" s="18" t="n">
        <f aca="false">H62</f>
        <v>142157</v>
      </c>
      <c r="I61" s="18" t="n">
        <f aca="false">I62</f>
        <v>142157</v>
      </c>
      <c r="J61" s="18" t="n">
        <f aca="false">J62</f>
        <v>142157</v>
      </c>
      <c r="K61" s="12"/>
      <c r="L61" s="12"/>
      <c r="M61" s="12"/>
      <c r="N61" s="12"/>
      <c r="O61" s="12"/>
      <c r="P61" s="12"/>
    </row>
    <row r="62" customFormat="false" ht="13.5" hidden="false" customHeight="true" outlineLevel="0" collapsed="false">
      <c r="A62" s="78" t="s">
        <v>130</v>
      </c>
      <c r="B62" s="13"/>
      <c r="C62" s="79" t="s">
        <v>131</v>
      </c>
      <c r="D62" s="80" t="n">
        <f aca="false">D63</f>
        <v>130583.8</v>
      </c>
      <c r="E62" s="80" t="n">
        <f aca="false">E63</f>
        <v>149635.84</v>
      </c>
      <c r="F62" s="80" t="n">
        <f aca="false">F63</f>
        <v>159281</v>
      </c>
      <c r="G62" s="80" t="n">
        <f aca="false">G63</f>
        <v>142566</v>
      </c>
      <c r="H62" s="80" t="n">
        <f aca="false">H63</f>
        <v>142157</v>
      </c>
      <c r="I62" s="80" t="n">
        <f aca="false">I63</f>
        <v>142157</v>
      </c>
      <c r="J62" s="80" t="n">
        <f aca="false">J63</f>
        <v>142157</v>
      </c>
      <c r="K62" s="12"/>
      <c r="L62" s="12"/>
      <c r="M62" s="12"/>
      <c r="N62" s="12"/>
      <c r="O62" s="12"/>
      <c r="P62" s="12"/>
    </row>
    <row r="63" customFormat="false" ht="13.5" hidden="false" customHeight="true" outlineLevel="0" collapsed="false">
      <c r="A63" s="104"/>
      <c r="B63" s="13" t="n">
        <v>600</v>
      </c>
      <c r="C63" s="79" t="s">
        <v>79</v>
      </c>
      <c r="D63" s="86" t="n">
        <f aca="false">SUM(D64:D70)</f>
        <v>130583.8</v>
      </c>
      <c r="E63" s="86" t="n">
        <f aca="false">SUM(E64:E70)</f>
        <v>149635.84</v>
      </c>
      <c r="F63" s="86" t="n">
        <f aca="false">SUM(F64:F70)</f>
        <v>159281</v>
      </c>
      <c r="G63" s="86" t="n">
        <f aca="false">SUM(G64:G70)</f>
        <v>142566</v>
      </c>
      <c r="H63" s="86" t="n">
        <f aca="false">SUM(H64:H70)</f>
        <v>142157</v>
      </c>
      <c r="I63" s="86" t="n">
        <f aca="false">SUM(I64:I70)</f>
        <v>142157</v>
      </c>
      <c r="J63" s="86" t="n">
        <f aca="false">SUM(J64:J70)</f>
        <v>142157</v>
      </c>
      <c r="K63" s="12"/>
      <c r="L63" s="12"/>
      <c r="M63" s="12"/>
      <c r="N63" s="12"/>
      <c r="O63" s="12"/>
      <c r="P63" s="12"/>
    </row>
    <row r="64" customFormat="false" ht="13.5" hidden="false" customHeight="true" outlineLevel="0" collapsed="false">
      <c r="A64" s="104" t="s">
        <v>80</v>
      </c>
      <c r="B64" s="26" t="n">
        <v>610</v>
      </c>
      <c r="C64" s="25" t="s">
        <v>81</v>
      </c>
      <c r="D64" s="58" t="n">
        <v>36775.12</v>
      </c>
      <c r="E64" s="58" t="n">
        <v>3642.01</v>
      </c>
      <c r="F64" s="59" t="n">
        <v>53522</v>
      </c>
      <c r="G64" s="59" t="n">
        <v>53522</v>
      </c>
      <c r="H64" s="60" t="n">
        <v>0</v>
      </c>
      <c r="I64" s="59" t="n">
        <v>0</v>
      </c>
      <c r="J64" s="59" t="n">
        <v>0</v>
      </c>
      <c r="K64" s="12"/>
      <c r="L64" s="12"/>
      <c r="M64" s="12"/>
      <c r="N64" s="12"/>
      <c r="O64" s="12"/>
      <c r="P64" s="12"/>
    </row>
    <row r="65" customFormat="false" ht="13.5" hidden="false" customHeight="true" outlineLevel="0" collapsed="false">
      <c r="A65" s="101" t="s">
        <v>82</v>
      </c>
      <c r="B65" s="26" t="n">
        <v>610</v>
      </c>
      <c r="C65" s="25" t="s">
        <v>81</v>
      </c>
      <c r="D65" s="105" t="n">
        <v>17567.3</v>
      </c>
      <c r="E65" s="105" t="n">
        <v>57834.28</v>
      </c>
      <c r="F65" s="63" t="n">
        <v>7960</v>
      </c>
      <c r="G65" s="63" t="n">
        <v>7960</v>
      </c>
      <c r="H65" s="64" t="n">
        <v>67000</v>
      </c>
      <c r="I65" s="63" t="n">
        <v>67000</v>
      </c>
      <c r="J65" s="63" t="n">
        <v>67000</v>
      </c>
      <c r="K65" s="12"/>
      <c r="L65" s="12"/>
      <c r="M65" s="12"/>
      <c r="N65" s="12"/>
      <c r="O65" s="12"/>
      <c r="P65" s="12"/>
    </row>
    <row r="66" customFormat="false" ht="13.5" hidden="false" customHeight="true" outlineLevel="0" collapsed="false">
      <c r="A66" s="101" t="s">
        <v>80</v>
      </c>
      <c r="B66" s="26" t="n">
        <v>620</v>
      </c>
      <c r="C66" s="25" t="s">
        <v>83</v>
      </c>
      <c r="D66" s="105" t="n">
        <v>18835.34</v>
      </c>
      <c r="E66" s="105" t="n">
        <v>18827.49</v>
      </c>
      <c r="F66" s="59" t="n">
        <v>22437</v>
      </c>
      <c r="G66" s="59" t="n">
        <v>21487</v>
      </c>
      <c r="H66" s="60" t="n">
        <v>24587</v>
      </c>
      <c r="I66" s="59" t="n">
        <v>24587</v>
      </c>
      <c r="J66" s="59" t="n">
        <v>24587</v>
      </c>
      <c r="K66" s="12"/>
      <c r="L66" s="12"/>
      <c r="M66" s="12"/>
      <c r="N66" s="12"/>
      <c r="O66" s="12"/>
      <c r="P66" s="12"/>
    </row>
    <row r="67" customFormat="false" ht="13.5" hidden="false" customHeight="true" outlineLevel="0" collapsed="false">
      <c r="A67" s="94" t="s">
        <v>80</v>
      </c>
      <c r="B67" s="26" t="n">
        <v>630</v>
      </c>
      <c r="C67" s="25" t="s">
        <v>103</v>
      </c>
      <c r="D67" s="58" t="n">
        <v>36975.04</v>
      </c>
      <c r="E67" s="58" t="n">
        <v>42924.96</v>
      </c>
      <c r="F67" s="59" t="n">
        <v>73064</v>
      </c>
      <c r="G67" s="59" t="n">
        <v>56247</v>
      </c>
      <c r="H67" s="60" t="n">
        <v>37570</v>
      </c>
      <c r="I67" s="59" t="n">
        <v>37570</v>
      </c>
      <c r="J67" s="59" t="n">
        <v>37570</v>
      </c>
      <c r="K67" s="12"/>
      <c r="L67" s="12"/>
      <c r="M67" s="12"/>
      <c r="N67" s="12"/>
      <c r="O67" s="12"/>
      <c r="P67" s="12"/>
    </row>
    <row r="68" customFormat="false" ht="13.5" hidden="false" customHeight="true" outlineLevel="0" collapsed="false">
      <c r="A68" s="94" t="s">
        <v>132</v>
      </c>
      <c r="B68" s="26" t="n">
        <v>630</v>
      </c>
      <c r="C68" s="25" t="s">
        <v>103</v>
      </c>
      <c r="D68" s="58" t="n">
        <v>3466.2</v>
      </c>
      <c r="E68" s="58" t="n">
        <v>900</v>
      </c>
      <c r="F68" s="59" t="n">
        <v>2298</v>
      </c>
      <c r="G68" s="59" t="n">
        <v>0</v>
      </c>
      <c r="H68" s="60" t="n">
        <v>0</v>
      </c>
      <c r="I68" s="59" t="n">
        <v>0</v>
      </c>
      <c r="J68" s="59" t="n">
        <v>0</v>
      </c>
      <c r="K68" s="12"/>
      <c r="L68" s="12"/>
      <c r="M68" s="12"/>
      <c r="N68" s="12"/>
      <c r="O68" s="12"/>
      <c r="P68" s="12"/>
    </row>
    <row r="69" customFormat="false" ht="13.5" hidden="false" customHeight="true" outlineLevel="0" collapsed="false">
      <c r="A69" s="94" t="s">
        <v>82</v>
      </c>
      <c r="B69" s="26" t="n">
        <v>630</v>
      </c>
      <c r="C69" s="25" t="s">
        <v>103</v>
      </c>
      <c r="D69" s="58" t="n">
        <v>4391.7</v>
      </c>
      <c r="E69" s="58" t="n">
        <v>25507.1</v>
      </c>
      <c r="F69" s="59" t="n">
        <v>0</v>
      </c>
      <c r="G69" s="59" t="n">
        <v>3350</v>
      </c>
      <c r="H69" s="60" t="n">
        <v>13000</v>
      </c>
      <c r="I69" s="59" t="n">
        <v>13000</v>
      </c>
      <c r="J69" s="59" t="n">
        <v>13000</v>
      </c>
      <c r="K69" s="12"/>
      <c r="L69" s="12"/>
      <c r="M69" s="12"/>
      <c r="N69" s="12"/>
      <c r="O69" s="12"/>
      <c r="P69" s="12"/>
    </row>
    <row r="70" customFormat="false" ht="13.5" hidden="false" customHeight="true" outlineLevel="0" collapsed="false">
      <c r="A70" s="94" t="s">
        <v>133</v>
      </c>
      <c r="B70" s="26" t="n">
        <v>630</v>
      </c>
      <c r="C70" s="25" t="s">
        <v>103</v>
      </c>
      <c r="D70" s="58" t="n">
        <v>12573.1</v>
      </c>
      <c r="E70" s="58" t="n">
        <v>0</v>
      </c>
      <c r="F70" s="59" t="n">
        <v>0</v>
      </c>
      <c r="G70" s="59" t="n">
        <v>0</v>
      </c>
      <c r="H70" s="60" t="n">
        <v>0</v>
      </c>
      <c r="I70" s="59" t="n">
        <v>0</v>
      </c>
      <c r="J70" s="59" t="n">
        <v>0</v>
      </c>
      <c r="K70" s="12"/>
      <c r="L70" s="12"/>
      <c r="M70" s="12"/>
      <c r="N70" s="12"/>
      <c r="O70" s="12"/>
      <c r="P70" s="12"/>
    </row>
    <row r="71" customFormat="false" ht="13.5" hidden="false" customHeight="true" outlineLevel="0" collapsed="false">
      <c r="A71" s="76" t="s">
        <v>134</v>
      </c>
      <c r="B71" s="97"/>
      <c r="C71" s="77" t="s">
        <v>135</v>
      </c>
      <c r="D71" s="18" t="n">
        <f aca="false">D72+D75+D78+D82</f>
        <v>31963.9</v>
      </c>
      <c r="E71" s="18" t="n">
        <f aca="false">E72+E75+E78+E82</f>
        <v>16620.71</v>
      </c>
      <c r="F71" s="18" t="n">
        <f aca="false">F72+F75+F78+F82</f>
        <v>10475</v>
      </c>
      <c r="G71" s="18" t="n">
        <f aca="false">G72+G75+G78+G82</f>
        <v>4000</v>
      </c>
      <c r="H71" s="18" t="n">
        <f aca="false">H72+H75+H78+H82</f>
        <v>5720</v>
      </c>
      <c r="I71" s="18" t="n">
        <f aca="false">I72+I75+I78+I82</f>
        <v>5720</v>
      </c>
      <c r="J71" s="18" t="n">
        <f aca="false">J72+J75+J78+J82</f>
        <v>5720</v>
      </c>
      <c r="K71" s="12"/>
      <c r="L71" s="12"/>
      <c r="M71" s="12"/>
      <c r="N71" s="12"/>
      <c r="O71" s="12"/>
      <c r="P71" s="12"/>
    </row>
    <row r="72" customFormat="false" ht="13.5" hidden="false" customHeight="true" outlineLevel="0" collapsed="false">
      <c r="A72" s="78" t="s">
        <v>136</v>
      </c>
      <c r="B72" s="13"/>
      <c r="C72" s="79" t="s">
        <v>137</v>
      </c>
      <c r="D72" s="80" t="n">
        <f aca="false">D73</f>
        <v>1454.96</v>
      </c>
      <c r="E72" s="80" t="n">
        <f aca="false">E73</f>
        <v>2023.95</v>
      </c>
      <c r="F72" s="80" t="n">
        <f aca="false">F73</f>
        <v>3220</v>
      </c>
      <c r="G72" s="80" t="n">
        <f aca="false">G73</f>
        <v>1600</v>
      </c>
      <c r="H72" s="80" t="n">
        <f aca="false">H73</f>
        <v>3320</v>
      </c>
      <c r="I72" s="80" t="n">
        <f aca="false">I73</f>
        <v>3320</v>
      </c>
      <c r="J72" s="80" t="n">
        <f aca="false">J73</f>
        <v>3320</v>
      </c>
      <c r="K72" s="12"/>
      <c r="L72" s="12"/>
      <c r="M72" s="12"/>
      <c r="N72" s="12"/>
      <c r="O72" s="12"/>
      <c r="P72" s="12"/>
    </row>
    <row r="73" customFormat="false" ht="13.5" hidden="false" customHeight="true" outlineLevel="0" collapsed="false">
      <c r="A73" s="106"/>
      <c r="B73" s="20" t="n">
        <v>600</v>
      </c>
      <c r="C73" s="19" t="s">
        <v>79</v>
      </c>
      <c r="D73" s="34" t="n">
        <f aca="false">D74</f>
        <v>1454.96</v>
      </c>
      <c r="E73" s="34" t="n">
        <f aca="false">E74</f>
        <v>2023.95</v>
      </c>
      <c r="F73" s="34" t="n">
        <f aca="false">F74</f>
        <v>3220</v>
      </c>
      <c r="G73" s="34" t="n">
        <f aca="false">G74</f>
        <v>1600</v>
      </c>
      <c r="H73" s="35" t="n">
        <f aca="false">H74</f>
        <v>3320</v>
      </c>
      <c r="I73" s="34" t="n">
        <f aca="false">I74</f>
        <v>3320</v>
      </c>
      <c r="J73" s="34" t="n">
        <f aca="false">J74</f>
        <v>3320</v>
      </c>
      <c r="K73" s="12"/>
      <c r="L73" s="12"/>
      <c r="M73" s="12"/>
      <c r="N73" s="12"/>
      <c r="O73" s="12"/>
      <c r="P73" s="12"/>
    </row>
    <row r="74" customFormat="false" ht="13.5" hidden="false" customHeight="true" outlineLevel="0" collapsed="false">
      <c r="A74" s="94" t="s">
        <v>80</v>
      </c>
      <c r="B74" s="26" t="n">
        <v>630</v>
      </c>
      <c r="C74" s="25" t="s">
        <v>103</v>
      </c>
      <c r="D74" s="58" t="n">
        <v>1454.96</v>
      </c>
      <c r="E74" s="58" t="n">
        <v>2023.95</v>
      </c>
      <c r="F74" s="59" t="n">
        <v>3220</v>
      </c>
      <c r="G74" s="59" t="n">
        <v>1600</v>
      </c>
      <c r="H74" s="60" t="n">
        <v>3320</v>
      </c>
      <c r="I74" s="59" t="n">
        <v>3320</v>
      </c>
      <c r="J74" s="59" t="n">
        <v>3320</v>
      </c>
      <c r="K74" s="12"/>
      <c r="L74" s="12"/>
      <c r="M74" s="12"/>
      <c r="N74" s="12"/>
      <c r="O74" s="12"/>
      <c r="P74" s="12"/>
    </row>
    <row r="75" customFormat="false" ht="13.5" hidden="false" customHeight="true" outlineLevel="0" collapsed="false">
      <c r="A75" s="78" t="s">
        <v>138</v>
      </c>
      <c r="B75" s="13"/>
      <c r="C75" s="79" t="s">
        <v>139</v>
      </c>
      <c r="D75" s="80" t="n">
        <f aca="false">D76</f>
        <v>700</v>
      </c>
      <c r="E75" s="80" t="n">
        <f aca="false">E76</f>
        <v>140</v>
      </c>
      <c r="F75" s="80" t="n">
        <f aca="false">F76</f>
        <v>500</v>
      </c>
      <c r="G75" s="80" t="n">
        <f aca="false">G76</f>
        <v>500</v>
      </c>
      <c r="H75" s="80" t="n">
        <f aca="false">H76</f>
        <v>500</v>
      </c>
      <c r="I75" s="80" t="n">
        <f aca="false">I76</f>
        <v>500</v>
      </c>
      <c r="J75" s="80" t="n">
        <f aca="false">J76</f>
        <v>500</v>
      </c>
      <c r="K75" s="12"/>
      <c r="L75" s="12"/>
      <c r="M75" s="12"/>
      <c r="N75" s="12"/>
      <c r="O75" s="12"/>
      <c r="P75" s="12"/>
    </row>
    <row r="76" customFormat="false" ht="13.5" hidden="false" customHeight="true" outlineLevel="0" collapsed="false">
      <c r="A76" s="106"/>
      <c r="B76" s="20" t="n">
        <v>600</v>
      </c>
      <c r="C76" s="19" t="s">
        <v>79</v>
      </c>
      <c r="D76" s="34" t="n">
        <f aca="false">D77</f>
        <v>700</v>
      </c>
      <c r="E76" s="34" t="n">
        <f aca="false">E77</f>
        <v>140</v>
      </c>
      <c r="F76" s="34" t="n">
        <f aca="false">F77</f>
        <v>500</v>
      </c>
      <c r="G76" s="34" t="n">
        <f aca="false">G77</f>
        <v>500</v>
      </c>
      <c r="H76" s="35" t="n">
        <f aca="false">H77</f>
        <v>500</v>
      </c>
      <c r="I76" s="34" t="n">
        <f aca="false">I77</f>
        <v>500</v>
      </c>
      <c r="J76" s="34" t="n">
        <f aca="false">J77</f>
        <v>500</v>
      </c>
      <c r="K76" s="12"/>
      <c r="L76" s="12"/>
      <c r="M76" s="12"/>
      <c r="N76" s="12"/>
      <c r="O76" s="12"/>
      <c r="P76" s="12"/>
    </row>
    <row r="77" customFormat="false" ht="13.5" hidden="false" customHeight="true" outlineLevel="0" collapsed="false">
      <c r="A77" s="94" t="s">
        <v>80</v>
      </c>
      <c r="B77" s="26" t="n">
        <v>640</v>
      </c>
      <c r="C77" s="25" t="s">
        <v>116</v>
      </c>
      <c r="D77" s="58" t="n">
        <v>700</v>
      </c>
      <c r="E77" s="58" t="n">
        <v>140</v>
      </c>
      <c r="F77" s="59" t="n">
        <v>500</v>
      </c>
      <c r="G77" s="59" t="n">
        <v>500</v>
      </c>
      <c r="H77" s="60" t="n">
        <v>500</v>
      </c>
      <c r="I77" s="59" t="n">
        <v>500</v>
      </c>
      <c r="J77" s="59" t="n">
        <v>500</v>
      </c>
      <c r="K77" s="12"/>
      <c r="L77" s="12"/>
      <c r="M77" s="12"/>
      <c r="N77" s="12"/>
      <c r="O77" s="12"/>
      <c r="P77" s="12"/>
    </row>
    <row r="78" customFormat="false" ht="13.5" hidden="false" customHeight="true" outlineLevel="0" collapsed="false">
      <c r="A78" s="78" t="s">
        <v>140</v>
      </c>
      <c r="B78" s="13"/>
      <c r="C78" s="79" t="s">
        <v>141</v>
      </c>
      <c r="D78" s="80" t="n">
        <f aca="false">D79</f>
        <v>1007.46</v>
      </c>
      <c r="E78" s="80" t="n">
        <f aca="false">E79</f>
        <v>931.35</v>
      </c>
      <c r="F78" s="80" t="n">
        <f aca="false">F79</f>
        <v>1000</v>
      </c>
      <c r="G78" s="80" t="n">
        <f aca="false">G79</f>
        <v>1000</v>
      </c>
      <c r="H78" s="80" t="n">
        <f aca="false">H79</f>
        <v>1000</v>
      </c>
      <c r="I78" s="80" t="n">
        <f aca="false">I79</f>
        <v>1000</v>
      </c>
      <c r="J78" s="80" t="n">
        <f aca="false">J79</f>
        <v>1000</v>
      </c>
      <c r="K78" s="12"/>
      <c r="L78" s="12"/>
      <c r="M78" s="12"/>
      <c r="N78" s="12"/>
      <c r="O78" s="12"/>
      <c r="P78" s="12"/>
    </row>
    <row r="79" customFormat="false" ht="13.5" hidden="false" customHeight="true" outlineLevel="0" collapsed="false">
      <c r="A79" s="106"/>
      <c r="B79" s="20" t="n">
        <v>600</v>
      </c>
      <c r="C79" s="19" t="s">
        <v>79</v>
      </c>
      <c r="D79" s="34" t="n">
        <f aca="false">D80+D81</f>
        <v>1007.46</v>
      </c>
      <c r="E79" s="34" t="n">
        <f aca="false">E80+E81</f>
        <v>931.35</v>
      </c>
      <c r="F79" s="34" t="n">
        <f aca="false">F80+F81</f>
        <v>1000</v>
      </c>
      <c r="G79" s="34" t="n">
        <f aca="false">G80+G81</f>
        <v>1000</v>
      </c>
      <c r="H79" s="35" t="n">
        <f aca="false">H80+H81</f>
        <v>1000</v>
      </c>
      <c r="I79" s="34" t="n">
        <f aca="false">I80+I81</f>
        <v>1000</v>
      </c>
      <c r="J79" s="34" t="n">
        <f aca="false">J80+J81</f>
        <v>1000</v>
      </c>
      <c r="K79" s="12"/>
      <c r="L79" s="12"/>
      <c r="M79" s="12"/>
      <c r="N79" s="12"/>
      <c r="O79" s="12"/>
      <c r="P79" s="12"/>
    </row>
    <row r="80" customFormat="false" ht="13.5" hidden="false" customHeight="true" outlineLevel="0" collapsed="false">
      <c r="A80" s="106" t="s">
        <v>80</v>
      </c>
      <c r="B80" s="26" t="n">
        <v>630</v>
      </c>
      <c r="C80" s="25" t="s">
        <v>103</v>
      </c>
      <c r="D80" s="107" t="n">
        <v>307.46</v>
      </c>
      <c r="E80" s="107" t="n">
        <v>231.35</v>
      </c>
      <c r="F80" s="39" t="n">
        <v>500</v>
      </c>
      <c r="G80" s="39" t="n">
        <v>500</v>
      </c>
      <c r="H80" s="40" t="n">
        <v>500</v>
      </c>
      <c r="I80" s="39" t="n">
        <v>500</v>
      </c>
      <c r="J80" s="39" t="n">
        <v>500</v>
      </c>
      <c r="K80" s="12"/>
      <c r="L80" s="12"/>
      <c r="M80" s="12"/>
      <c r="N80" s="12"/>
      <c r="O80" s="12"/>
      <c r="P80" s="12"/>
    </row>
    <row r="81" customFormat="false" ht="13.5" hidden="false" customHeight="true" outlineLevel="0" collapsed="false">
      <c r="A81" s="94" t="s">
        <v>80</v>
      </c>
      <c r="B81" s="26" t="n">
        <v>640</v>
      </c>
      <c r="C81" s="25" t="s">
        <v>116</v>
      </c>
      <c r="D81" s="62" t="n">
        <v>700</v>
      </c>
      <c r="E81" s="62" t="n">
        <v>700</v>
      </c>
      <c r="F81" s="59" t="n">
        <v>500</v>
      </c>
      <c r="G81" s="59" t="n">
        <v>500</v>
      </c>
      <c r="H81" s="60" t="n">
        <v>500</v>
      </c>
      <c r="I81" s="59" t="n">
        <v>500</v>
      </c>
      <c r="J81" s="59" t="n">
        <v>500</v>
      </c>
      <c r="K81" s="12"/>
      <c r="L81" s="12"/>
      <c r="M81" s="12"/>
      <c r="N81" s="12"/>
      <c r="O81" s="12"/>
      <c r="P81" s="12"/>
    </row>
    <row r="82" customFormat="false" ht="13.5" hidden="false" customHeight="true" outlineLevel="0" collapsed="false">
      <c r="A82" s="78" t="s">
        <v>142</v>
      </c>
      <c r="B82" s="13"/>
      <c r="C82" s="79" t="s">
        <v>143</v>
      </c>
      <c r="D82" s="80" t="n">
        <f aca="false">SUM(D83:D84)</f>
        <v>28801.48</v>
      </c>
      <c r="E82" s="80" t="n">
        <f aca="false">SUM(E83:E84)</f>
        <v>13525.41</v>
      </c>
      <c r="F82" s="80" t="n">
        <f aca="false">SUM(F83:F84)</f>
        <v>5755</v>
      </c>
      <c r="G82" s="80" t="n">
        <f aca="false">SUM(G83:G84)</f>
        <v>900</v>
      </c>
      <c r="H82" s="80" t="n">
        <f aca="false">SUM(H83:H84)</f>
        <v>900</v>
      </c>
      <c r="I82" s="80" t="n">
        <f aca="false">SUM(I83:I84)</f>
        <v>900</v>
      </c>
      <c r="J82" s="80" t="n">
        <f aca="false">SUM(J83:J84)</f>
        <v>900</v>
      </c>
      <c r="K82" s="12"/>
      <c r="L82" s="12"/>
      <c r="M82" s="12"/>
      <c r="N82" s="12"/>
      <c r="O82" s="12"/>
      <c r="P82" s="12"/>
    </row>
    <row r="83" customFormat="false" ht="13.5" hidden="false" customHeight="true" outlineLevel="0" collapsed="false">
      <c r="A83" s="108" t="s">
        <v>132</v>
      </c>
      <c r="B83" s="109" t="n">
        <v>640</v>
      </c>
      <c r="C83" s="110" t="s">
        <v>116</v>
      </c>
      <c r="D83" s="39" t="n">
        <v>0</v>
      </c>
      <c r="E83" s="39" t="n">
        <v>13525.41</v>
      </c>
      <c r="F83" s="39" t="n">
        <v>4855</v>
      </c>
      <c r="G83" s="39" t="n">
        <v>0</v>
      </c>
      <c r="H83" s="40" t="n">
        <v>0</v>
      </c>
      <c r="I83" s="39" t="n">
        <v>0</v>
      </c>
      <c r="J83" s="39" t="n">
        <v>0</v>
      </c>
      <c r="K83" s="12"/>
      <c r="L83" s="12"/>
      <c r="M83" s="12"/>
      <c r="N83" s="12"/>
      <c r="O83" s="12"/>
      <c r="P83" s="12"/>
    </row>
    <row r="84" customFormat="false" ht="13.5" hidden="false" customHeight="true" outlineLevel="0" collapsed="false">
      <c r="A84" s="94" t="s">
        <v>80</v>
      </c>
      <c r="B84" s="26" t="n">
        <v>640</v>
      </c>
      <c r="C84" s="25" t="s">
        <v>116</v>
      </c>
      <c r="D84" s="71" t="n">
        <v>28801.48</v>
      </c>
      <c r="E84" s="71" t="n">
        <v>0</v>
      </c>
      <c r="F84" s="59" t="n">
        <v>900</v>
      </c>
      <c r="G84" s="59" t="n">
        <v>900</v>
      </c>
      <c r="H84" s="60" t="n">
        <v>900</v>
      </c>
      <c r="I84" s="59" t="n">
        <v>900</v>
      </c>
      <c r="J84" s="59" t="n">
        <v>900</v>
      </c>
      <c r="K84" s="12"/>
      <c r="L84" s="12"/>
      <c r="M84" s="12"/>
      <c r="N84" s="12"/>
      <c r="O84" s="12"/>
      <c r="P84" s="12"/>
    </row>
    <row r="85" customFormat="false" ht="16.5" hidden="false" customHeight="true" outlineLevel="0" collapsed="false">
      <c r="A85" s="111" t="s">
        <v>55</v>
      </c>
      <c r="B85" s="16"/>
      <c r="C85" s="47" t="s">
        <v>144</v>
      </c>
      <c r="D85" s="48" t="n">
        <f aca="false">SUM(D4+D17+D20+D24+D29+D34+D46+D61+D71)</f>
        <v>305078.37</v>
      </c>
      <c r="E85" s="48" t="n">
        <f aca="false">SUM(E4+E17+E20+E24+E29+E34+E46+E61+E71)</f>
        <v>346787.28</v>
      </c>
      <c r="F85" s="48" t="n">
        <f aca="false">SUM(F4+F17+F20+F24+F29+F34+F46+F61+F71)</f>
        <v>375723</v>
      </c>
      <c r="G85" s="48" t="n">
        <f aca="false">SUM(G4+G17+G20+G24+G29+G34+G46+G61+G71)</f>
        <v>330998</v>
      </c>
      <c r="H85" s="48" t="n">
        <f aca="false">SUM(H4+H17+H20+H24+H29+H34+H46+H61+H71)</f>
        <v>324811</v>
      </c>
      <c r="I85" s="48" t="n">
        <f aca="false">SUM(I4+I17+I20+I24+I29+I34+I46+I61+I71)</f>
        <v>328889</v>
      </c>
      <c r="J85" s="48" t="n">
        <f aca="false">SUM(J4+J17+J20+J24+J29+J34+J46+J61+J71)</f>
        <v>333268</v>
      </c>
      <c r="K85" s="2"/>
      <c r="L85" s="2"/>
      <c r="M85" s="2"/>
      <c r="N85" s="2"/>
      <c r="O85" s="2"/>
      <c r="P85" s="2"/>
    </row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  <row r="1010" customFormat="false" ht="15.75" hidden="false" customHeight="true" outlineLevel="0" collapsed="false"/>
    <row r="1011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00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5" activeCellId="0" sqref="J25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69"/>
    <col collapsed="false" customWidth="true" hidden="false" outlineLevel="0" max="10" min="4" style="1" width="12.25"/>
    <col collapsed="false" customWidth="true" hidden="true" outlineLevel="0" max="11" min="11" style="1" width="9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51"/>
      <c r="B1" s="51"/>
      <c r="C1" s="112" t="s">
        <v>145</v>
      </c>
      <c r="D1" s="8"/>
      <c r="E1" s="8"/>
      <c r="F1" s="51"/>
      <c r="G1" s="51"/>
      <c r="H1" s="51"/>
      <c r="I1" s="51"/>
      <c r="J1" s="51"/>
      <c r="K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</row>
    <row r="4" customFormat="false" ht="16.5" hidden="false" customHeight="true" outlineLevel="0" collapsed="false">
      <c r="A4" s="97" t="n">
        <v>111</v>
      </c>
      <c r="B4" s="16"/>
      <c r="C4" s="77" t="s">
        <v>58</v>
      </c>
      <c r="D4" s="18" t="n">
        <f aca="false">D5+D10</f>
        <v>605987.56</v>
      </c>
      <c r="E4" s="18" t="n">
        <f aca="false">E5+E10</f>
        <v>904886.55</v>
      </c>
      <c r="F4" s="18" t="n">
        <f aca="false">F5+F10</f>
        <v>773713</v>
      </c>
      <c r="G4" s="18" t="n">
        <f aca="false">G5+G10</f>
        <v>773713</v>
      </c>
      <c r="H4" s="18" t="n">
        <f aca="false">H5+H10</f>
        <v>607060</v>
      </c>
      <c r="I4" s="18" t="n">
        <f aca="false">I5+I10</f>
        <v>607060</v>
      </c>
      <c r="J4" s="18" t="n">
        <f aca="false">J5+J10</f>
        <v>607060</v>
      </c>
      <c r="K4" s="2" t="n">
        <v>0.030126</v>
      </c>
    </row>
    <row r="5" customFormat="false" ht="16.5" hidden="false" customHeight="true" outlineLevel="0" collapsed="false">
      <c r="A5" s="113"/>
      <c r="B5" s="114" t="s">
        <v>146</v>
      </c>
      <c r="C5" s="115" t="s">
        <v>147</v>
      </c>
      <c r="D5" s="116" t="n">
        <f aca="false">D6+D7+D8+D9</f>
        <v>246137.17</v>
      </c>
      <c r="E5" s="116" t="n">
        <f aca="false">E6+E7+E8+E9</f>
        <v>352310.53</v>
      </c>
      <c r="F5" s="116" t="n">
        <f aca="false">F6+F7+F8+F9</f>
        <v>334456</v>
      </c>
      <c r="G5" s="116" t="n">
        <f aca="false">G6+G7+G8+G9</f>
        <v>334456</v>
      </c>
      <c r="H5" s="116" t="n">
        <f aca="false">H6+H7+H8+H9</f>
        <v>303530</v>
      </c>
      <c r="I5" s="116" t="n">
        <f aca="false">I6+I7+I8+I9</f>
        <v>303530</v>
      </c>
      <c r="J5" s="116" t="n">
        <f aca="false">J6+J7+J8+J9</f>
        <v>303530</v>
      </c>
      <c r="K5" s="2" t="n">
        <v>0.030126</v>
      </c>
    </row>
    <row r="6" customFormat="false" ht="13.5" hidden="false" customHeight="true" outlineLevel="0" collapsed="false">
      <c r="A6" s="117"/>
      <c r="B6" s="46" t="n">
        <v>610</v>
      </c>
      <c r="C6" s="25" t="s">
        <v>81</v>
      </c>
      <c r="D6" s="58" t="n">
        <v>143189.88</v>
      </c>
      <c r="E6" s="58" t="n">
        <v>221620.34</v>
      </c>
      <c r="F6" s="59" t="n">
        <v>191267</v>
      </c>
      <c r="G6" s="59" t="n">
        <v>191267</v>
      </c>
      <c r="H6" s="60" t="n">
        <v>196675</v>
      </c>
      <c r="I6" s="59" t="n">
        <v>196675</v>
      </c>
      <c r="J6" s="59" t="n">
        <v>196675</v>
      </c>
      <c r="K6" s="2" t="n">
        <v>0.030126</v>
      </c>
    </row>
    <row r="7" customFormat="false" ht="13.5" hidden="false" customHeight="true" outlineLevel="0" collapsed="false">
      <c r="A7" s="117"/>
      <c r="B7" s="46" t="n">
        <v>620</v>
      </c>
      <c r="C7" s="25" t="s">
        <v>83</v>
      </c>
      <c r="D7" s="58" t="n">
        <v>53252.07</v>
      </c>
      <c r="E7" s="58" t="n">
        <v>76981.91</v>
      </c>
      <c r="F7" s="59" t="n">
        <v>69044</v>
      </c>
      <c r="G7" s="59" t="n">
        <v>69044</v>
      </c>
      <c r="H7" s="60" t="n">
        <v>70705</v>
      </c>
      <c r="I7" s="59" t="n">
        <v>70705</v>
      </c>
      <c r="J7" s="59" t="n">
        <v>70705</v>
      </c>
      <c r="K7" s="2" t="n">
        <v>0.030126</v>
      </c>
    </row>
    <row r="8" customFormat="false" ht="13.5" hidden="false" customHeight="true" outlineLevel="0" collapsed="false">
      <c r="A8" s="117"/>
      <c r="B8" s="46" t="n">
        <v>630</v>
      </c>
      <c r="C8" s="46" t="s">
        <v>103</v>
      </c>
      <c r="D8" s="58" t="n">
        <v>41992.22</v>
      </c>
      <c r="E8" s="58" t="n">
        <v>43930.22</v>
      </c>
      <c r="F8" s="59" t="n">
        <v>69312</v>
      </c>
      <c r="G8" s="59" t="n">
        <v>69312</v>
      </c>
      <c r="H8" s="60" t="n">
        <v>36150</v>
      </c>
      <c r="I8" s="59" t="n">
        <v>36150</v>
      </c>
      <c r="J8" s="59" t="n">
        <v>36150</v>
      </c>
      <c r="K8" s="2" t="n">
        <v>0.030126</v>
      </c>
    </row>
    <row r="9" customFormat="false" ht="13.5" hidden="false" customHeight="true" outlineLevel="0" collapsed="false">
      <c r="A9" s="118"/>
      <c r="B9" s="46" t="n">
        <v>640</v>
      </c>
      <c r="C9" s="46" t="s">
        <v>116</v>
      </c>
      <c r="D9" s="27" t="n">
        <v>7703</v>
      </c>
      <c r="E9" s="27" t="n">
        <v>9778.06</v>
      </c>
      <c r="F9" s="28" t="n">
        <v>4833</v>
      </c>
      <c r="G9" s="28" t="n">
        <v>4833</v>
      </c>
      <c r="H9" s="29" t="n">
        <v>0</v>
      </c>
      <c r="I9" s="28" t="n">
        <v>0</v>
      </c>
      <c r="J9" s="28" t="n">
        <v>0</v>
      </c>
      <c r="K9" s="2" t="n">
        <v>0.030126</v>
      </c>
    </row>
    <row r="10" customFormat="false" ht="13.5" hidden="false" customHeight="true" outlineLevel="0" collapsed="false">
      <c r="A10" s="113"/>
      <c r="B10" s="114" t="s">
        <v>148</v>
      </c>
      <c r="C10" s="115" t="s">
        <v>149</v>
      </c>
      <c r="D10" s="116" t="n">
        <f aca="false">D11+D12+D13+D14</f>
        <v>359850.39</v>
      </c>
      <c r="E10" s="116" t="n">
        <f aca="false">E11+E12+E13+E14</f>
        <v>552576.02</v>
      </c>
      <c r="F10" s="116" t="n">
        <f aca="false">F11+F12+F13+F14</f>
        <v>439257</v>
      </c>
      <c r="G10" s="116" t="n">
        <f aca="false">G11+G12+G13+G14</f>
        <v>439257</v>
      </c>
      <c r="H10" s="116" t="n">
        <f aca="false">H11+H12+H13+H14</f>
        <v>303530</v>
      </c>
      <c r="I10" s="116" t="n">
        <f aca="false">I11+I12+I13+I14</f>
        <v>303530</v>
      </c>
      <c r="J10" s="116" t="n">
        <f aca="false">J11+J12+J13+J14</f>
        <v>303530</v>
      </c>
      <c r="K10" s="119" t="n">
        <v>0</v>
      </c>
    </row>
    <row r="11" customFormat="false" ht="13.5" hidden="false" customHeight="true" outlineLevel="0" collapsed="false">
      <c r="A11" s="117"/>
      <c r="B11" s="46" t="n">
        <v>610</v>
      </c>
      <c r="C11" s="25" t="s">
        <v>81</v>
      </c>
      <c r="D11" s="58" t="n">
        <v>224428.97</v>
      </c>
      <c r="E11" s="58" t="n">
        <v>261585.78</v>
      </c>
      <c r="F11" s="59" t="n">
        <v>258800</v>
      </c>
      <c r="G11" s="59" t="n">
        <v>258800</v>
      </c>
      <c r="H11" s="60" t="n">
        <v>196675</v>
      </c>
      <c r="I11" s="59" t="n">
        <v>196675</v>
      </c>
      <c r="J11" s="59" t="n">
        <v>196675</v>
      </c>
      <c r="K11" s="2" t="n">
        <v>0.030126</v>
      </c>
    </row>
    <row r="12" customFormat="false" ht="13.5" hidden="false" customHeight="true" outlineLevel="0" collapsed="false">
      <c r="A12" s="117"/>
      <c r="B12" s="46" t="n">
        <v>620</v>
      </c>
      <c r="C12" s="25" t="s">
        <v>83</v>
      </c>
      <c r="D12" s="58" t="n">
        <v>82233.06</v>
      </c>
      <c r="E12" s="58" t="n">
        <v>94945.31</v>
      </c>
      <c r="F12" s="59" t="n">
        <v>91625</v>
      </c>
      <c r="G12" s="59" t="n">
        <v>91625</v>
      </c>
      <c r="H12" s="60" t="n">
        <v>70705</v>
      </c>
      <c r="I12" s="59" t="n">
        <v>70705</v>
      </c>
      <c r="J12" s="59" t="n">
        <v>70705</v>
      </c>
      <c r="K12" s="2"/>
    </row>
    <row r="13" customFormat="false" ht="13.5" hidden="false" customHeight="true" outlineLevel="0" collapsed="false">
      <c r="A13" s="117"/>
      <c r="B13" s="46" t="n">
        <v>630</v>
      </c>
      <c r="C13" s="46" t="s">
        <v>103</v>
      </c>
      <c r="D13" s="58" t="n">
        <v>44923.65</v>
      </c>
      <c r="E13" s="58" t="n">
        <v>186544.35</v>
      </c>
      <c r="F13" s="59" t="n">
        <v>81849</v>
      </c>
      <c r="G13" s="59" t="n">
        <v>81849</v>
      </c>
      <c r="H13" s="60" t="n">
        <v>36150</v>
      </c>
      <c r="I13" s="59" t="n">
        <v>36150</v>
      </c>
      <c r="J13" s="59" t="n">
        <v>36150</v>
      </c>
      <c r="K13" s="2" t="n">
        <v>0.030126</v>
      </c>
    </row>
    <row r="14" customFormat="false" ht="13.5" hidden="false" customHeight="true" outlineLevel="0" collapsed="false">
      <c r="A14" s="118"/>
      <c r="B14" s="46" t="n">
        <v>640</v>
      </c>
      <c r="C14" s="46" t="s">
        <v>116</v>
      </c>
      <c r="D14" s="27" t="n">
        <v>8264.71</v>
      </c>
      <c r="E14" s="27" t="n">
        <v>9500.58</v>
      </c>
      <c r="F14" s="28" t="n">
        <v>6983</v>
      </c>
      <c r="G14" s="28" t="n">
        <v>6983</v>
      </c>
      <c r="H14" s="29" t="n">
        <v>0</v>
      </c>
      <c r="I14" s="28" t="n">
        <v>0</v>
      </c>
      <c r="J14" s="28" t="n">
        <v>0</v>
      </c>
      <c r="K14" s="2" t="n">
        <v>0.030126</v>
      </c>
    </row>
    <row r="15" customFormat="false" ht="13.5" hidden="false" customHeight="true" outlineLevel="0" collapsed="false">
      <c r="A15" s="97" t="n">
        <v>41</v>
      </c>
      <c r="B15" s="16"/>
      <c r="C15" s="77" t="s">
        <v>58</v>
      </c>
      <c r="D15" s="18" t="n">
        <f aca="false">D16+D20+D25+D27+D29</f>
        <v>108164.95</v>
      </c>
      <c r="E15" s="18" t="n">
        <f aca="false">E16+E20+E25+E27+E29</f>
        <v>169260.2</v>
      </c>
      <c r="F15" s="18" t="n">
        <f aca="false">F16+F20+F25+F27+F29</f>
        <v>191068</v>
      </c>
      <c r="G15" s="18" t="n">
        <f aca="false">G16+G20+G25+G27+G29</f>
        <v>191068</v>
      </c>
      <c r="H15" s="18" t="n">
        <f aca="false">H16+H20+H25+H27+H29</f>
        <v>117486</v>
      </c>
      <c r="I15" s="18" t="n">
        <f aca="false">I16+I20+I25+I27+I29</f>
        <v>117486</v>
      </c>
      <c r="J15" s="18" t="n">
        <f aca="false">J16+J20+J25+J27+J29</f>
        <v>117486</v>
      </c>
      <c r="K15" s="2"/>
    </row>
    <row r="16" customFormat="false" ht="13.5" hidden="false" customHeight="true" outlineLevel="0" collapsed="false">
      <c r="A16" s="120"/>
      <c r="B16" s="114" t="s">
        <v>150</v>
      </c>
      <c r="C16" s="115" t="s">
        <v>151</v>
      </c>
      <c r="D16" s="116" t="n">
        <f aca="false">D17+D18+D19</f>
        <v>33393.57</v>
      </c>
      <c r="E16" s="116" t="n">
        <f aca="false">E17+E18+E19</f>
        <v>34892.19</v>
      </c>
      <c r="F16" s="116" t="n">
        <f aca="false">F17+F18+F19</f>
        <v>54231</v>
      </c>
      <c r="G16" s="116" t="n">
        <f aca="false">G17+G18+G19</f>
        <v>54231</v>
      </c>
      <c r="H16" s="116" t="n">
        <f aca="false">H17+H18+H19</f>
        <v>48240</v>
      </c>
      <c r="I16" s="116" t="n">
        <f aca="false">I17+I18+I19</f>
        <v>48240</v>
      </c>
      <c r="J16" s="116" t="n">
        <f aca="false">J17+J18+J19</f>
        <v>48240</v>
      </c>
      <c r="K16" s="2" t="n">
        <v>0.030126</v>
      </c>
    </row>
    <row r="17" customFormat="false" ht="13.5" hidden="false" customHeight="true" outlineLevel="0" collapsed="false">
      <c r="A17" s="121"/>
      <c r="B17" s="46" t="n">
        <v>610</v>
      </c>
      <c r="C17" s="25" t="s">
        <v>81</v>
      </c>
      <c r="D17" s="58" t="n">
        <v>20997.64</v>
      </c>
      <c r="E17" s="58" t="n">
        <v>23650.37</v>
      </c>
      <c r="F17" s="59" t="n">
        <v>24171</v>
      </c>
      <c r="G17" s="59" t="n">
        <v>24171</v>
      </c>
      <c r="H17" s="60" t="n">
        <v>35484</v>
      </c>
      <c r="I17" s="59" t="n">
        <v>35484</v>
      </c>
      <c r="J17" s="59" t="n">
        <v>35484</v>
      </c>
      <c r="K17" s="2" t="n">
        <v>0.030126</v>
      </c>
    </row>
    <row r="18" customFormat="false" ht="13.5" hidden="false" customHeight="true" outlineLevel="0" collapsed="false">
      <c r="A18" s="121"/>
      <c r="B18" s="46" t="n">
        <v>620</v>
      </c>
      <c r="C18" s="25" t="s">
        <v>83</v>
      </c>
      <c r="D18" s="58" t="n">
        <v>7732.73</v>
      </c>
      <c r="E18" s="58" t="n">
        <v>8646.97</v>
      </c>
      <c r="F18" s="59" t="n">
        <v>9151</v>
      </c>
      <c r="G18" s="59" t="n">
        <v>9151</v>
      </c>
      <c r="H18" s="60" t="n">
        <v>12756</v>
      </c>
      <c r="I18" s="59" t="n">
        <v>12756</v>
      </c>
      <c r="J18" s="59" t="n">
        <v>12756</v>
      </c>
      <c r="K18" s="2" t="n">
        <v>0.030126</v>
      </c>
    </row>
    <row r="19" customFormat="false" ht="13.5" hidden="false" customHeight="true" outlineLevel="0" collapsed="false">
      <c r="A19" s="121"/>
      <c r="B19" s="46" t="n">
        <v>630</v>
      </c>
      <c r="C19" s="46" t="s">
        <v>103</v>
      </c>
      <c r="D19" s="58" t="n">
        <v>4663.2</v>
      </c>
      <c r="E19" s="58" t="n">
        <v>2594.85</v>
      </c>
      <c r="F19" s="59" t="n">
        <v>20909</v>
      </c>
      <c r="G19" s="59" t="n">
        <v>20909</v>
      </c>
      <c r="H19" s="60" t="n">
        <v>0</v>
      </c>
      <c r="I19" s="59" t="n">
        <v>0</v>
      </c>
      <c r="J19" s="59" t="n">
        <v>0</v>
      </c>
      <c r="K19" s="2" t="n">
        <v>0.030126</v>
      </c>
    </row>
    <row r="20" customFormat="false" ht="13.5" hidden="false" customHeight="true" outlineLevel="0" collapsed="false">
      <c r="A20" s="120"/>
      <c r="B20" s="114" t="s">
        <v>152</v>
      </c>
      <c r="C20" s="115" t="s">
        <v>153</v>
      </c>
      <c r="D20" s="116" t="n">
        <f aca="false">D21+D22+D23+D24</f>
        <v>70273.57</v>
      </c>
      <c r="E20" s="116" t="n">
        <f aca="false">E21+E22+E23+E24</f>
        <v>134368.01</v>
      </c>
      <c r="F20" s="116" t="n">
        <f aca="false">F21+F22+F23+F24</f>
        <v>136837</v>
      </c>
      <c r="G20" s="116" t="n">
        <f aca="false">G21+G22+G23+G24</f>
        <v>136837</v>
      </c>
      <c r="H20" s="116" t="n">
        <f aca="false">H21+H22+H23+H24</f>
        <v>69246</v>
      </c>
      <c r="I20" s="116" t="n">
        <f aca="false">I21+I22+I23+I24</f>
        <v>69246</v>
      </c>
      <c r="J20" s="116" t="n">
        <f aca="false">J21+J22+J23+J24</f>
        <v>69246</v>
      </c>
      <c r="K20" s="2" t="n">
        <v>0.030126</v>
      </c>
    </row>
    <row r="21" customFormat="false" ht="13.5" hidden="false" customHeight="true" outlineLevel="0" collapsed="false">
      <c r="A21" s="121"/>
      <c r="B21" s="46" t="n">
        <v>610</v>
      </c>
      <c r="C21" s="25" t="s">
        <v>81</v>
      </c>
      <c r="D21" s="58" t="n">
        <v>39481.79</v>
      </c>
      <c r="E21" s="58" t="n">
        <v>42764.46</v>
      </c>
      <c r="F21" s="59" t="n">
        <v>41700</v>
      </c>
      <c r="G21" s="59" t="n">
        <v>41700</v>
      </c>
      <c r="H21" s="60" t="n">
        <v>41667</v>
      </c>
      <c r="I21" s="59" t="n">
        <v>41667</v>
      </c>
      <c r="J21" s="59" t="n">
        <v>41667</v>
      </c>
      <c r="K21" s="2"/>
    </row>
    <row r="22" customFormat="false" ht="13.5" hidden="false" customHeight="true" outlineLevel="0" collapsed="false">
      <c r="A22" s="121"/>
      <c r="B22" s="46" t="n">
        <v>620</v>
      </c>
      <c r="C22" s="25" t="s">
        <v>83</v>
      </c>
      <c r="D22" s="58" t="n">
        <v>14418.99</v>
      </c>
      <c r="E22" s="58" t="n">
        <v>15662.4</v>
      </c>
      <c r="F22" s="59" t="n">
        <v>15328</v>
      </c>
      <c r="G22" s="59" t="n">
        <v>15328</v>
      </c>
      <c r="H22" s="60" t="n">
        <v>14979</v>
      </c>
      <c r="I22" s="59" t="n">
        <v>14979</v>
      </c>
      <c r="J22" s="59" t="n">
        <v>14979</v>
      </c>
      <c r="K22" s="2"/>
    </row>
    <row r="23" customFormat="false" ht="13.5" hidden="false" customHeight="true" outlineLevel="0" collapsed="false">
      <c r="A23" s="121"/>
      <c r="B23" s="46" t="n">
        <v>630</v>
      </c>
      <c r="C23" s="46" t="s">
        <v>103</v>
      </c>
      <c r="D23" s="58" t="n">
        <v>16372.79</v>
      </c>
      <c r="E23" s="58" t="n">
        <v>50954.55</v>
      </c>
      <c r="F23" s="59" t="n">
        <v>61809</v>
      </c>
      <c r="G23" s="59" t="n">
        <v>61809</v>
      </c>
      <c r="H23" s="60" t="n">
        <v>12600</v>
      </c>
      <c r="I23" s="59" t="n">
        <v>12600</v>
      </c>
      <c r="J23" s="59" t="n">
        <v>12600</v>
      </c>
      <c r="K23" s="2"/>
    </row>
    <row r="24" customFormat="false" ht="13.5" hidden="false" customHeight="true" outlineLevel="0" collapsed="false">
      <c r="A24" s="121"/>
      <c r="B24" s="46" t="n">
        <v>640</v>
      </c>
      <c r="C24" s="46" t="s">
        <v>116</v>
      </c>
      <c r="D24" s="58" t="n">
        <v>0</v>
      </c>
      <c r="E24" s="58" t="n">
        <v>24986.6</v>
      </c>
      <c r="F24" s="59" t="n">
        <v>18000</v>
      </c>
      <c r="G24" s="59" t="n">
        <v>18000</v>
      </c>
      <c r="H24" s="60" t="n">
        <v>0</v>
      </c>
      <c r="I24" s="59" t="n">
        <v>0</v>
      </c>
      <c r="J24" s="59" t="n">
        <v>0</v>
      </c>
      <c r="K24" s="2"/>
    </row>
    <row r="25" customFormat="false" ht="13.5" hidden="false" customHeight="true" outlineLevel="0" collapsed="false">
      <c r="A25" s="120"/>
      <c r="B25" s="114" t="s">
        <v>148</v>
      </c>
      <c r="C25" s="115" t="s">
        <v>154</v>
      </c>
      <c r="D25" s="116" t="n">
        <f aca="false">D26</f>
        <v>3163.08</v>
      </c>
      <c r="E25" s="116" t="n">
        <f aca="false">E26</f>
        <v>0</v>
      </c>
      <c r="F25" s="116" t="n">
        <f aca="false">F26</f>
        <v>0</v>
      </c>
      <c r="G25" s="116" t="n">
        <f aca="false">G26</f>
        <v>0</v>
      </c>
      <c r="H25" s="116" t="n">
        <f aca="false">H26</f>
        <v>0</v>
      </c>
      <c r="I25" s="116" t="n">
        <f aca="false">I26</f>
        <v>0</v>
      </c>
      <c r="J25" s="116" t="n">
        <f aca="false">J26</f>
        <v>0</v>
      </c>
      <c r="K25" s="119" t="n">
        <v>0</v>
      </c>
    </row>
    <row r="26" customFormat="false" ht="13.5" hidden="false" customHeight="true" outlineLevel="0" collapsed="false">
      <c r="A26" s="122"/>
      <c r="B26" s="46" t="n">
        <v>600</v>
      </c>
      <c r="C26" s="46" t="s">
        <v>103</v>
      </c>
      <c r="D26" s="58" t="n">
        <v>3163.08</v>
      </c>
      <c r="E26" s="58" t="n">
        <v>0</v>
      </c>
      <c r="F26" s="58" t="n">
        <v>0</v>
      </c>
      <c r="G26" s="58" t="n">
        <v>0</v>
      </c>
      <c r="H26" s="83" t="n">
        <v>0</v>
      </c>
      <c r="I26" s="58" t="n">
        <v>0</v>
      </c>
      <c r="J26" s="58" t="n">
        <v>0</v>
      </c>
      <c r="K26" s="2" t="n">
        <v>0.030126</v>
      </c>
    </row>
    <row r="27" customFormat="false" ht="13.5" hidden="false" customHeight="true" outlineLevel="0" collapsed="false">
      <c r="A27" s="120"/>
      <c r="B27" s="114" t="s">
        <v>148</v>
      </c>
      <c r="C27" s="115" t="s">
        <v>149</v>
      </c>
      <c r="D27" s="116" t="n">
        <f aca="false">D28</f>
        <v>1334.73</v>
      </c>
      <c r="E27" s="116" t="n">
        <f aca="false">E28</f>
        <v>0</v>
      </c>
      <c r="F27" s="116" t="n">
        <f aca="false">F28</f>
        <v>0</v>
      </c>
      <c r="G27" s="116" t="n">
        <f aca="false">G28</f>
        <v>0</v>
      </c>
      <c r="H27" s="116" t="n">
        <f aca="false">H28</f>
        <v>0</v>
      </c>
      <c r="I27" s="116" t="n">
        <f aca="false">I28</f>
        <v>0</v>
      </c>
      <c r="J27" s="116" t="n">
        <f aca="false">J28</f>
        <v>0</v>
      </c>
      <c r="K27" s="119" t="n">
        <v>0</v>
      </c>
    </row>
    <row r="28" customFormat="false" ht="13.5" hidden="false" customHeight="true" outlineLevel="0" collapsed="false">
      <c r="A28" s="122"/>
      <c r="B28" s="46" t="n">
        <v>600</v>
      </c>
      <c r="C28" s="46" t="s">
        <v>103</v>
      </c>
      <c r="D28" s="58" t="n">
        <v>1334.73</v>
      </c>
      <c r="E28" s="58" t="n">
        <v>0</v>
      </c>
      <c r="F28" s="58" t="n">
        <v>0</v>
      </c>
      <c r="G28" s="58" t="n">
        <v>0</v>
      </c>
      <c r="H28" s="83" t="n">
        <v>0</v>
      </c>
      <c r="I28" s="58" t="n">
        <v>0</v>
      </c>
      <c r="J28" s="58" t="n">
        <v>0</v>
      </c>
      <c r="K28" s="2" t="n">
        <v>0.030126</v>
      </c>
    </row>
    <row r="29" customFormat="false" ht="13.5" hidden="false" customHeight="true" outlineLevel="0" collapsed="false">
      <c r="A29" s="122"/>
      <c r="B29" s="114" t="s">
        <v>152</v>
      </c>
      <c r="C29" s="115" t="s">
        <v>153</v>
      </c>
      <c r="D29" s="116" t="n">
        <f aca="false">D30</f>
        <v>0</v>
      </c>
      <c r="E29" s="116" t="n">
        <f aca="false">E30</f>
        <v>0</v>
      </c>
      <c r="F29" s="116" t="n">
        <f aca="false">F30</f>
        <v>0</v>
      </c>
      <c r="G29" s="116" t="n">
        <f aca="false">G30</f>
        <v>0</v>
      </c>
      <c r="H29" s="116" t="n">
        <f aca="false">H30</f>
        <v>0</v>
      </c>
      <c r="I29" s="116" t="n">
        <f aca="false">I30</f>
        <v>0</v>
      </c>
      <c r="J29" s="116" t="n">
        <f aca="false">J30</f>
        <v>0</v>
      </c>
      <c r="K29" s="2"/>
    </row>
    <row r="30" customFormat="false" ht="13.5" hidden="false" customHeight="true" outlineLevel="0" collapsed="false">
      <c r="A30" s="122"/>
      <c r="B30" s="46" t="n">
        <v>600</v>
      </c>
      <c r="C30" s="46" t="s">
        <v>103</v>
      </c>
      <c r="D30" s="58" t="n">
        <v>0</v>
      </c>
      <c r="E30" s="58" t="n">
        <v>0</v>
      </c>
      <c r="F30" s="58" t="n">
        <v>0</v>
      </c>
      <c r="G30" s="58" t="n">
        <v>0</v>
      </c>
      <c r="H30" s="83" t="n">
        <v>0</v>
      </c>
      <c r="I30" s="58"/>
      <c r="J30" s="58"/>
      <c r="K30" s="2"/>
    </row>
    <row r="31" customFormat="false" ht="13.5" hidden="false" customHeight="true" outlineLevel="0" collapsed="false">
      <c r="A31" s="97" t="n">
        <v>71</v>
      </c>
      <c r="B31" s="16"/>
      <c r="C31" s="77" t="s">
        <v>58</v>
      </c>
      <c r="D31" s="18" t="n">
        <f aca="false">D32+D34</f>
        <v>1860.66</v>
      </c>
      <c r="E31" s="18" t="n">
        <f aca="false">E32+E34</f>
        <v>0</v>
      </c>
      <c r="F31" s="18" t="n">
        <f aca="false">F32+F34</f>
        <v>0</v>
      </c>
      <c r="G31" s="18" t="n">
        <f aca="false">G32+G34</f>
        <v>0</v>
      </c>
      <c r="H31" s="18" t="n">
        <f aca="false">H32+H34</f>
        <v>0</v>
      </c>
      <c r="I31" s="18" t="n">
        <f aca="false">I32+I34</f>
        <v>0</v>
      </c>
      <c r="J31" s="18" t="n">
        <f aca="false">J32+J34</f>
        <v>0</v>
      </c>
      <c r="K31" s="2"/>
    </row>
    <row r="32" customFormat="false" ht="13.5" hidden="false" customHeight="true" outlineLevel="0" collapsed="false">
      <c r="A32" s="113"/>
      <c r="B32" s="114" t="s">
        <v>146</v>
      </c>
      <c r="C32" s="115" t="s">
        <v>147</v>
      </c>
      <c r="D32" s="116" t="n">
        <f aca="false">D33</f>
        <v>1860.66</v>
      </c>
      <c r="E32" s="116" t="n">
        <f aca="false">E33</f>
        <v>0</v>
      </c>
      <c r="F32" s="116" t="n">
        <f aca="false">F33</f>
        <v>0</v>
      </c>
      <c r="G32" s="116" t="n">
        <f aca="false">G33</f>
        <v>0</v>
      </c>
      <c r="H32" s="116" t="n">
        <f aca="false">H33</f>
        <v>0</v>
      </c>
      <c r="I32" s="116" t="n">
        <f aca="false">I33</f>
        <v>0</v>
      </c>
      <c r="J32" s="116" t="n">
        <f aca="false">J33</f>
        <v>0</v>
      </c>
      <c r="K32" s="2"/>
    </row>
    <row r="33" customFormat="false" ht="13.5" hidden="false" customHeight="true" outlineLevel="0" collapsed="false">
      <c r="A33" s="117"/>
      <c r="B33" s="46" t="n">
        <v>630</v>
      </c>
      <c r="C33" s="46" t="s">
        <v>103</v>
      </c>
      <c r="D33" s="58" t="n">
        <v>1860.66</v>
      </c>
      <c r="E33" s="58" t="n">
        <v>0</v>
      </c>
      <c r="F33" s="58" t="n">
        <v>0</v>
      </c>
      <c r="G33" s="58" t="n">
        <v>0</v>
      </c>
      <c r="H33" s="83" t="n">
        <v>0</v>
      </c>
      <c r="I33" s="58" t="n">
        <v>0</v>
      </c>
      <c r="J33" s="58" t="n">
        <v>0</v>
      </c>
      <c r="K33" s="2"/>
    </row>
    <row r="34" customFormat="false" ht="13.5" hidden="false" customHeight="true" outlineLevel="0" collapsed="false">
      <c r="A34" s="113"/>
      <c r="B34" s="114" t="s">
        <v>148</v>
      </c>
      <c r="C34" s="115" t="s">
        <v>149</v>
      </c>
      <c r="D34" s="116" t="n">
        <f aca="false">D35</f>
        <v>0</v>
      </c>
      <c r="E34" s="116" t="n">
        <f aca="false">E35</f>
        <v>0</v>
      </c>
      <c r="F34" s="116" t="n">
        <f aca="false">F35</f>
        <v>0</v>
      </c>
      <c r="G34" s="116" t="n">
        <f aca="false">G35</f>
        <v>0</v>
      </c>
      <c r="H34" s="116" t="n">
        <f aca="false">H35</f>
        <v>0</v>
      </c>
      <c r="I34" s="116" t="n">
        <f aca="false">I35</f>
        <v>0</v>
      </c>
      <c r="J34" s="116" t="n">
        <f aca="false">J35</f>
        <v>0</v>
      </c>
      <c r="K34" s="2"/>
    </row>
    <row r="35" customFormat="false" ht="13.5" hidden="false" customHeight="true" outlineLevel="0" collapsed="false">
      <c r="A35" s="117"/>
      <c r="B35" s="46" t="n">
        <v>630</v>
      </c>
      <c r="C35" s="46" t="s">
        <v>79</v>
      </c>
      <c r="D35" s="58" t="n">
        <v>0</v>
      </c>
      <c r="E35" s="58" t="n">
        <v>0</v>
      </c>
      <c r="F35" s="58" t="n">
        <v>0</v>
      </c>
      <c r="G35" s="58" t="n">
        <v>0</v>
      </c>
      <c r="H35" s="83" t="n">
        <v>0</v>
      </c>
      <c r="I35" s="58" t="n">
        <v>0</v>
      </c>
      <c r="J35" s="58" t="n">
        <v>0</v>
      </c>
      <c r="K35" s="2"/>
    </row>
    <row r="36" customFormat="false" ht="13.5" hidden="false" customHeight="true" outlineLevel="0" collapsed="false">
      <c r="A36" s="123" t="n">
        <v>72</v>
      </c>
      <c r="B36" s="16"/>
      <c r="C36" s="77" t="s">
        <v>58</v>
      </c>
      <c r="D36" s="18" t="n">
        <f aca="false">D37+D59+D65+D68</f>
        <v>65075.73</v>
      </c>
      <c r="E36" s="18" t="n">
        <f aca="false">E37+E59+E65+E68</f>
        <v>0</v>
      </c>
      <c r="F36" s="18" t="n">
        <f aca="false">F37+F59+F65+F68</f>
        <v>0</v>
      </c>
      <c r="G36" s="18" t="n">
        <f aca="false">G37+G59+G65+G68</f>
        <v>0</v>
      </c>
      <c r="H36" s="18" t="n">
        <f aca="false">H37+H59+H65+H68</f>
        <v>0</v>
      </c>
      <c r="I36" s="18" t="n">
        <f aca="false">I37+I59+I65+I68</f>
        <v>0</v>
      </c>
      <c r="J36" s="18" t="n">
        <f aca="false">J37+J59+J65+J68</f>
        <v>0</v>
      </c>
      <c r="K36" s="2"/>
    </row>
    <row r="37" customFormat="false" ht="13.5" hidden="false" customHeight="true" outlineLevel="0" collapsed="false">
      <c r="A37" s="120"/>
      <c r="B37" s="114" t="s">
        <v>152</v>
      </c>
      <c r="C37" s="115" t="s">
        <v>153</v>
      </c>
      <c r="D37" s="116" t="n">
        <f aca="false">D38</f>
        <v>65075.73</v>
      </c>
      <c r="E37" s="116" t="n">
        <f aca="false">E38</f>
        <v>0</v>
      </c>
      <c r="F37" s="116" t="n">
        <f aca="false">F38</f>
        <v>0</v>
      </c>
      <c r="G37" s="116" t="n">
        <f aca="false">G38</f>
        <v>0</v>
      </c>
      <c r="H37" s="116" t="n">
        <f aca="false">H38</f>
        <v>0</v>
      </c>
      <c r="I37" s="116" t="n">
        <f aca="false">I38</f>
        <v>0</v>
      </c>
      <c r="J37" s="116" t="n">
        <f aca="false">J38</f>
        <v>0</v>
      </c>
      <c r="K37" s="119" t="n">
        <v>0</v>
      </c>
    </row>
    <row r="38" customFormat="false" ht="13.5" hidden="false" customHeight="true" outlineLevel="0" collapsed="false">
      <c r="A38" s="122"/>
      <c r="B38" s="46" t="n">
        <v>600</v>
      </c>
      <c r="C38" s="46" t="s">
        <v>79</v>
      </c>
      <c r="D38" s="58" t="n">
        <v>65075.73</v>
      </c>
      <c r="E38" s="58" t="n">
        <v>0</v>
      </c>
      <c r="F38" s="59" t="n">
        <v>0</v>
      </c>
      <c r="G38" s="59" t="n">
        <v>0</v>
      </c>
      <c r="H38" s="60" t="n">
        <v>0</v>
      </c>
      <c r="I38" s="59" t="n">
        <v>0</v>
      </c>
      <c r="J38" s="59" t="n">
        <v>0</v>
      </c>
      <c r="K38" s="2" t="n">
        <v>0.030126</v>
      </c>
    </row>
    <row r="39" customFormat="false" ht="13.5" hidden="false" customHeight="true" outlineLevel="0" collapsed="false">
      <c r="A39" s="123" t="n">
        <v>131</v>
      </c>
      <c r="B39" s="16"/>
      <c r="C39" s="77" t="s">
        <v>58</v>
      </c>
      <c r="D39" s="18" t="n">
        <f aca="false">D40+D45+D49</f>
        <v>37480.3</v>
      </c>
      <c r="E39" s="18" t="n">
        <f aca="false">E40+E45+E49</f>
        <v>0</v>
      </c>
      <c r="F39" s="18" t="n">
        <f aca="false">F40+F45+F49</f>
        <v>0</v>
      </c>
      <c r="G39" s="18" t="n">
        <f aca="false">G40+G45+G49</f>
        <v>0</v>
      </c>
      <c r="H39" s="18" t="n">
        <f aca="false">H40+H45+H49</f>
        <v>0</v>
      </c>
      <c r="I39" s="18" t="n">
        <f aca="false">I40+I45+I49</f>
        <v>0</v>
      </c>
      <c r="J39" s="18" t="n">
        <f aca="false">J40+J45+J49</f>
        <v>0</v>
      </c>
      <c r="K39" s="2"/>
    </row>
    <row r="40" customFormat="false" ht="13.5" hidden="false" customHeight="true" outlineLevel="0" collapsed="false">
      <c r="A40" s="124"/>
      <c r="B40" s="114" t="s">
        <v>146</v>
      </c>
      <c r="C40" s="115" t="s">
        <v>147</v>
      </c>
      <c r="D40" s="116" t="n">
        <f aca="false">SUM(D41:D44)</f>
        <v>0</v>
      </c>
      <c r="E40" s="116" t="n">
        <f aca="false">SUM(E41:E44)</f>
        <v>0</v>
      </c>
      <c r="F40" s="116" t="n">
        <f aca="false">SUM(F41:F44)</f>
        <v>0</v>
      </c>
      <c r="G40" s="116" t="n">
        <f aca="false">SUM(G41:G44)</f>
        <v>0</v>
      </c>
      <c r="H40" s="116" t="n">
        <f aca="false">SUM(H41:H44)</f>
        <v>0</v>
      </c>
      <c r="I40" s="116" t="n">
        <f aca="false">SUM(I41:I44)</f>
        <v>0</v>
      </c>
      <c r="J40" s="116" t="n">
        <f aca="false">SUM(J41:J44)</f>
        <v>0</v>
      </c>
      <c r="K40" s="2"/>
    </row>
    <row r="41" customFormat="false" ht="13.5" hidden="false" customHeight="true" outlineLevel="0" collapsed="false">
      <c r="A41" s="124"/>
      <c r="B41" s="46" t="n">
        <v>610</v>
      </c>
      <c r="C41" s="125" t="s">
        <v>81</v>
      </c>
      <c r="D41" s="27" t="n">
        <v>0</v>
      </c>
      <c r="E41" s="27" t="n">
        <v>0</v>
      </c>
      <c r="F41" s="27" t="n">
        <v>0</v>
      </c>
      <c r="G41" s="27" t="n">
        <v>0</v>
      </c>
      <c r="H41" s="126" t="n">
        <v>0</v>
      </c>
      <c r="I41" s="28" t="n">
        <v>0</v>
      </c>
      <c r="J41" s="28" t="n">
        <v>0</v>
      </c>
      <c r="K41" s="2"/>
    </row>
    <row r="42" customFormat="false" ht="13.5" hidden="false" customHeight="true" outlineLevel="0" collapsed="false">
      <c r="A42" s="124"/>
      <c r="B42" s="46" t="n">
        <v>620</v>
      </c>
      <c r="C42" s="125" t="s">
        <v>83</v>
      </c>
      <c r="D42" s="27" t="n">
        <v>0</v>
      </c>
      <c r="E42" s="27" t="n">
        <v>0</v>
      </c>
      <c r="F42" s="27" t="n">
        <v>0</v>
      </c>
      <c r="G42" s="27" t="n">
        <v>0</v>
      </c>
      <c r="H42" s="126" t="n">
        <v>0</v>
      </c>
      <c r="I42" s="28" t="n">
        <v>0</v>
      </c>
      <c r="J42" s="28" t="n">
        <v>0</v>
      </c>
      <c r="K42" s="2"/>
    </row>
    <row r="43" customFormat="false" ht="13.5" hidden="false" customHeight="true" outlineLevel="0" collapsed="false">
      <c r="A43" s="124"/>
      <c r="B43" s="46" t="n">
        <v>630</v>
      </c>
      <c r="C43" s="46" t="s">
        <v>103</v>
      </c>
      <c r="D43" s="27" t="n">
        <v>0</v>
      </c>
      <c r="E43" s="27" t="n">
        <v>0</v>
      </c>
      <c r="F43" s="27" t="n">
        <v>0</v>
      </c>
      <c r="G43" s="27" t="n">
        <v>0</v>
      </c>
      <c r="H43" s="126" t="n">
        <v>0</v>
      </c>
      <c r="I43" s="28" t="n">
        <v>0</v>
      </c>
      <c r="J43" s="28" t="n">
        <v>0</v>
      </c>
      <c r="K43" s="2"/>
      <c r="M43" s="127"/>
    </row>
    <row r="44" customFormat="false" ht="13.5" hidden="false" customHeight="true" outlineLevel="0" collapsed="false">
      <c r="A44" s="124"/>
      <c r="B44" s="46" t="n">
        <v>640</v>
      </c>
      <c r="C44" s="46" t="s">
        <v>116</v>
      </c>
      <c r="D44" s="27" t="n">
        <v>0</v>
      </c>
      <c r="E44" s="27" t="n">
        <v>0</v>
      </c>
      <c r="F44" s="27" t="n">
        <v>0</v>
      </c>
      <c r="G44" s="27" t="n">
        <v>0</v>
      </c>
      <c r="H44" s="126" t="n">
        <v>0</v>
      </c>
      <c r="I44" s="28" t="n">
        <v>0</v>
      </c>
      <c r="J44" s="28" t="n">
        <v>0</v>
      </c>
      <c r="K44" s="2"/>
      <c r="M44" s="127"/>
    </row>
    <row r="45" customFormat="false" ht="13.5" hidden="false" customHeight="true" outlineLevel="0" collapsed="false">
      <c r="A45" s="117"/>
      <c r="B45" s="114" t="s">
        <v>148</v>
      </c>
      <c r="C45" s="115" t="s">
        <v>149</v>
      </c>
      <c r="D45" s="92" t="n">
        <f aca="false">SUM(D46:D48)</f>
        <v>37382.93</v>
      </c>
      <c r="E45" s="92" t="n">
        <f aca="false">SUM(E46:E48)</f>
        <v>0</v>
      </c>
      <c r="F45" s="92" t="n">
        <f aca="false">SUM(F46:F48)</f>
        <v>0</v>
      </c>
      <c r="G45" s="92" t="n">
        <f aca="false">SUM(G46:G48)</f>
        <v>0</v>
      </c>
      <c r="H45" s="92" t="n">
        <f aca="false">SUM(H46:H48)</f>
        <v>0</v>
      </c>
      <c r="I45" s="92" t="n">
        <f aca="false">SUM(I46:I48)</f>
        <v>0</v>
      </c>
      <c r="J45" s="92" t="n">
        <f aca="false">SUM(J46:J48)</f>
        <v>0</v>
      </c>
      <c r="K45" s="2"/>
    </row>
    <row r="46" customFormat="false" ht="13.5" hidden="false" customHeight="true" outlineLevel="0" collapsed="false">
      <c r="A46" s="117"/>
      <c r="B46" s="46" t="n">
        <v>610</v>
      </c>
      <c r="C46" s="125" t="s">
        <v>81</v>
      </c>
      <c r="D46" s="58" t="n">
        <v>12041.12</v>
      </c>
      <c r="E46" s="58" t="n">
        <v>0</v>
      </c>
      <c r="F46" s="59" t="n">
        <v>0</v>
      </c>
      <c r="G46" s="59" t="n">
        <v>0</v>
      </c>
      <c r="H46" s="128" t="n">
        <v>0</v>
      </c>
      <c r="I46" s="59" t="n">
        <v>0</v>
      </c>
      <c r="J46" s="59" t="n">
        <v>0</v>
      </c>
      <c r="K46" s="2"/>
    </row>
    <row r="47" customFormat="false" ht="13.5" hidden="false" customHeight="true" outlineLevel="0" collapsed="false">
      <c r="A47" s="117"/>
      <c r="B47" s="46" t="n">
        <v>620</v>
      </c>
      <c r="C47" s="125" t="s">
        <v>83</v>
      </c>
      <c r="D47" s="58" t="n">
        <v>4195.53</v>
      </c>
      <c r="E47" s="58" t="n">
        <v>0</v>
      </c>
      <c r="F47" s="59" t="n">
        <v>0</v>
      </c>
      <c r="G47" s="59" t="n">
        <v>0</v>
      </c>
      <c r="H47" s="128" t="n">
        <v>0</v>
      </c>
      <c r="I47" s="59" t="n">
        <v>0</v>
      </c>
      <c r="J47" s="59" t="n">
        <v>0</v>
      </c>
      <c r="K47" s="2"/>
    </row>
    <row r="48" customFormat="false" ht="13.5" hidden="false" customHeight="true" outlineLevel="0" collapsed="false">
      <c r="A48" s="117"/>
      <c r="B48" s="46" t="n">
        <v>630</v>
      </c>
      <c r="C48" s="46" t="s">
        <v>103</v>
      </c>
      <c r="D48" s="58" t="n">
        <v>21146.28</v>
      </c>
      <c r="E48" s="58" t="n">
        <v>0</v>
      </c>
      <c r="F48" s="59" t="n">
        <v>0</v>
      </c>
      <c r="G48" s="59" t="n">
        <v>0</v>
      </c>
      <c r="H48" s="128" t="n">
        <v>0</v>
      </c>
      <c r="I48" s="59" t="n">
        <v>0</v>
      </c>
      <c r="J48" s="59" t="n">
        <v>0</v>
      </c>
      <c r="K48" s="2"/>
      <c r="M48" s="127"/>
    </row>
    <row r="49" customFormat="false" ht="13.5" hidden="false" customHeight="true" outlineLevel="0" collapsed="false">
      <c r="A49" s="117"/>
      <c r="B49" s="114" t="s">
        <v>152</v>
      </c>
      <c r="C49" s="115" t="s">
        <v>153</v>
      </c>
      <c r="D49" s="92" t="n">
        <f aca="false">D50</f>
        <v>97.37</v>
      </c>
      <c r="E49" s="92" t="n">
        <f aca="false">E50</f>
        <v>0</v>
      </c>
      <c r="F49" s="92" t="n">
        <f aca="false">F50</f>
        <v>0</v>
      </c>
      <c r="G49" s="92" t="n">
        <f aca="false">G50</f>
        <v>0</v>
      </c>
      <c r="H49" s="92" t="n">
        <f aca="false">H50</f>
        <v>0</v>
      </c>
      <c r="I49" s="92" t="n">
        <f aca="false">I50</f>
        <v>0</v>
      </c>
      <c r="J49" s="92" t="n">
        <f aca="false">J50</f>
        <v>0</v>
      </c>
      <c r="K49" s="2"/>
      <c r="M49" s="127"/>
    </row>
    <row r="50" customFormat="false" ht="13.5" hidden="false" customHeight="true" outlineLevel="0" collapsed="false">
      <c r="A50" s="117"/>
      <c r="B50" s="46" t="n">
        <v>600</v>
      </c>
      <c r="C50" s="46" t="s">
        <v>103</v>
      </c>
      <c r="D50" s="58" t="n">
        <v>97.37</v>
      </c>
      <c r="E50" s="58" t="n">
        <v>0</v>
      </c>
      <c r="F50" s="59" t="n">
        <v>0</v>
      </c>
      <c r="G50" s="59" t="n">
        <v>0</v>
      </c>
      <c r="H50" s="128" t="n">
        <v>0</v>
      </c>
      <c r="I50" s="59" t="n">
        <v>0</v>
      </c>
      <c r="J50" s="59" t="n">
        <v>0</v>
      </c>
      <c r="K50" s="2"/>
      <c r="M50" s="127"/>
    </row>
    <row r="51" customFormat="false" ht="13.5" hidden="false" customHeight="true" outlineLevel="0" collapsed="false">
      <c r="A51" s="123" t="s">
        <v>155</v>
      </c>
      <c r="B51" s="16"/>
      <c r="C51" s="77" t="s">
        <v>58</v>
      </c>
      <c r="D51" s="18" t="n">
        <f aca="false">D52+D54+D56</f>
        <v>155899.6</v>
      </c>
      <c r="E51" s="18" t="n">
        <f aca="false">E52+E54+E56</f>
        <v>0</v>
      </c>
      <c r="F51" s="18" t="n">
        <f aca="false">F52+F54+F56</f>
        <v>0</v>
      </c>
      <c r="G51" s="18" t="n">
        <f aca="false">G52+G54+G56</f>
        <v>0</v>
      </c>
      <c r="H51" s="18" t="n">
        <f aca="false">H52+H54+H56</f>
        <v>0</v>
      </c>
      <c r="I51" s="18" t="n">
        <f aca="false">I52+I54+I56</f>
        <v>0</v>
      </c>
      <c r="J51" s="18" t="n">
        <f aca="false">J52+J54+J56</f>
        <v>0</v>
      </c>
      <c r="K51" s="2"/>
    </row>
    <row r="52" customFormat="false" ht="13.5" hidden="false" customHeight="true" outlineLevel="0" collapsed="false">
      <c r="A52" s="123"/>
      <c r="B52" s="114" t="s">
        <v>146</v>
      </c>
      <c r="C52" s="115" t="s">
        <v>147</v>
      </c>
      <c r="D52" s="116" t="n">
        <f aca="false">D53</f>
        <v>72905.29</v>
      </c>
      <c r="E52" s="116" t="n">
        <f aca="false">E53</f>
        <v>0</v>
      </c>
      <c r="F52" s="116" t="n">
        <f aca="false">F53</f>
        <v>0</v>
      </c>
      <c r="G52" s="116" t="n">
        <f aca="false">G53</f>
        <v>0</v>
      </c>
      <c r="H52" s="116" t="n">
        <f aca="false">H53</f>
        <v>0</v>
      </c>
      <c r="I52" s="116" t="n">
        <f aca="false">I53</f>
        <v>0</v>
      </c>
      <c r="J52" s="116" t="n">
        <f aca="false">J53</f>
        <v>0</v>
      </c>
      <c r="K52" s="2"/>
    </row>
    <row r="53" customFormat="false" ht="13.5" hidden="false" customHeight="true" outlineLevel="0" collapsed="false">
      <c r="A53" s="123"/>
      <c r="B53" s="46" t="n">
        <v>600</v>
      </c>
      <c r="C53" s="46" t="s">
        <v>79</v>
      </c>
      <c r="D53" s="27" t="n">
        <v>72905.29</v>
      </c>
      <c r="E53" s="27" t="n">
        <v>0</v>
      </c>
      <c r="F53" s="27" t="n">
        <v>0</v>
      </c>
      <c r="G53" s="27" t="n">
        <v>0</v>
      </c>
      <c r="H53" s="129" t="n">
        <v>0</v>
      </c>
      <c r="I53" s="27" t="n">
        <v>0</v>
      </c>
      <c r="J53" s="27" t="n">
        <v>0</v>
      </c>
      <c r="K53" s="2"/>
    </row>
    <row r="54" customFormat="false" ht="13.5" hidden="false" customHeight="true" outlineLevel="0" collapsed="false">
      <c r="A54" s="122"/>
      <c r="B54" s="114" t="s">
        <v>148</v>
      </c>
      <c r="C54" s="115" t="s">
        <v>149</v>
      </c>
      <c r="D54" s="116" t="n">
        <f aca="false">D55</f>
        <v>80662.35</v>
      </c>
      <c r="E54" s="116" t="n">
        <f aca="false">E55</f>
        <v>0</v>
      </c>
      <c r="F54" s="116" t="n">
        <f aca="false">F55</f>
        <v>0</v>
      </c>
      <c r="G54" s="116" t="n">
        <f aca="false">G55</f>
        <v>0</v>
      </c>
      <c r="H54" s="116" t="n">
        <f aca="false">H55</f>
        <v>0</v>
      </c>
      <c r="I54" s="116" t="n">
        <f aca="false">I55</f>
        <v>0</v>
      </c>
      <c r="J54" s="116" t="n">
        <f aca="false">J55</f>
        <v>0</v>
      </c>
      <c r="K54" s="2"/>
    </row>
    <row r="55" customFormat="false" ht="13.5" hidden="false" customHeight="true" outlineLevel="0" collapsed="false">
      <c r="A55" s="122"/>
      <c r="B55" s="46" t="n">
        <v>600</v>
      </c>
      <c r="C55" s="46" t="s">
        <v>79</v>
      </c>
      <c r="D55" s="58" t="n">
        <v>80662.35</v>
      </c>
      <c r="E55" s="58" t="n">
        <v>0</v>
      </c>
      <c r="F55" s="58" t="n">
        <v>0</v>
      </c>
      <c r="G55" s="58" t="n">
        <v>0</v>
      </c>
      <c r="H55" s="70" t="n">
        <v>0</v>
      </c>
      <c r="I55" s="58" t="n">
        <v>0</v>
      </c>
      <c r="J55" s="58" t="n">
        <v>0</v>
      </c>
      <c r="K55" s="2"/>
    </row>
    <row r="56" customFormat="false" ht="13.5" hidden="false" customHeight="true" outlineLevel="0" collapsed="false">
      <c r="A56" s="122"/>
      <c r="B56" s="114" t="s">
        <v>152</v>
      </c>
      <c r="C56" s="115" t="s">
        <v>153</v>
      </c>
      <c r="D56" s="116" t="n">
        <f aca="false">D57</f>
        <v>2331.96</v>
      </c>
      <c r="E56" s="116" t="n">
        <f aca="false">E57</f>
        <v>0</v>
      </c>
      <c r="F56" s="116" t="n">
        <f aca="false">F57</f>
        <v>0</v>
      </c>
      <c r="G56" s="116" t="n">
        <f aca="false">G57</f>
        <v>0</v>
      </c>
      <c r="H56" s="116" t="n">
        <f aca="false">H57</f>
        <v>0</v>
      </c>
      <c r="I56" s="116" t="n">
        <f aca="false">I57</f>
        <v>0</v>
      </c>
      <c r="J56" s="116" t="n">
        <f aca="false">J57</f>
        <v>0</v>
      </c>
      <c r="K56" s="2"/>
    </row>
    <row r="57" customFormat="false" ht="13.5" hidden="false" customHeight="true" outlineLevel="0" collapsed="false">
      <c r="A57" s="122"/>
      <c r="B57" s="46" t="n">
        <v>600</v>
      </c>
      <c r="C57" s="46" t="s">
        <v>79</v>
      </c>
      <c r="D57" s="58" t="n">
        <v>2331.96</v>
      </c>
      <c r="E57" s="58" t="n">
        <v>0</v>
      </c>
      <c r="F57" s="58" t="n">
        <v>0</v>
      </c>
      <c r="G57" s="58" t="n">
        <v>0</v>
      </c>
      <c r="H57" s="70" t="n">
        <v>0</v>
      </c>
      <c r="I57" s="58" t="n">
        <v>0</v>
      </c>
      <c r="J57" s="58" t="n">
        <v>0</v>
      </c>
      <c r="K57" s="2"/>
    </row>
    <row r="58" customFormat="false" ht="16.5" hidden="false" customHeight="true" outlineLevel="0" collapsed="false">
      <c r="A58" s="130" t="s">
        <v>74</v>
      </c>
      <c r="B58" s="131"/>
      <c r="C58" s="132" t="s">
        <v>144</v>
      </c>
      <c r="D58" s="18" t="n">
        <f aca="false">D4+D15++D31+D36+D39+D51</f>
        <v>974468.8</v>
      </c>
      <c r="E58" s="18" t="n">
        <f aca="false">E4+E15++E31+E36+E39+E51</f>
        <v>1074146.75</v>
      </c>
      <c r="F58" s="18" t="n">
        <f aca="false">F4+F15++F31+F36+F39+F51</f>
        <v>964781</v>
      </c>
      <c r="G58" s="18" t="n">
        <f aca="false">G4+G15++G31+G36+G39+G51</f>
        <v>964781</v>
      </c>
      <c r="H58" s="18" t="n">
        <f aca="false">H4+H15++H31+H36+H39+H51</f>
        <v>724546</v>
      </c>
      <c r="I58" s="18" t="n">
        <f aca="false">I4+I15++I31+I36+I39+I51</f>
        <v>724546</v>
      </c>
      <c r="J58" s="18" t="n">
        <f aca="false">J4+J15++J31+J36+J39+J51</f>
        <v>724546</v>
      </c>
      <c r="K58" s="2"/>
    </row>
    <row r="59" customFormat="false" ht="16.5" hidden="false" customHeight="true" outlineLevel="0" collapsed="false"/>
    <row r="60" customFormat="false" ht="16.5" hidden="false" customHeight="true" outlineLevel="0" collapsed="false"/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/>
    <row r="67" customFormat="false" ht="16.5" hidden="false" customHeight="true" outlineLevel="0" collapsed="false"/>
    <row r="68" customFormat="false" ht="16.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196527777777778" right="0.196527777777778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71"/>
    <col collapsed="false" customWidth="true" hidden="false" outlineLevel="0" max="10" min="4" style="1" width="12.57"/>
    <col collapsed="false" customWidth="true" hidden="true" outlineLevel="0" max="11" min="11" style="1" width="9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133"/>
      <c r="B1" s="133"/>
      <c r="C1" s="112" t="s">
        <v>156</v>
      </c>
      <c r="D1" s="134"/>
      <c r="E1" s="134"/>
      <c r="F1" s="133"/>
      <c r="G1" s="133"/>
      <c r="H1" s="133"/>
      <c r="I1" s="133"/>
      <c r="J1" s="135"/>
    </row>
    <row r="2" customFormat="false" ht="18.7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</row>
    <row r="3" customFormat="false" ht="24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</row>
    <row r="4" customFormat="false" ht="16.5" hidden="false" customHeight="true" outlineLevel="0" collapsed="false">
      <c r="A4" s="16" t="n">
        <v>200</v>
      </c>
      <c r="B4" s="17"/>
      <c r="C4" s="17" t="s">
        <v>26</v>
      </c>
      <c r="D4" s="18" t="n">
        <f aca="false">D5</f>
        <v>0</v>
      </c>
      <c r="E4" s="18" t="n">
        <f aca="false">E5</f>
        <v>840</v>
      </c>
      <c r="F4" s="18" t="n">
        <f aca="false">F5</f>
        <v>0</v>
      </c>
      <c r="G4" s="18" t="n">
        <f aca="false">G5</f>
        <v>0</v>
      </c>
      <c r="H4" s="18" t="n">
        <f aca="false">H5</f>
        <v>0</v>
      </c>
      <c r="I4" s="18" t="n">
        <f aca="false">I5</f>
        <v>0</v>
      </c>
      <c r="J4" s="18" t="n">
        <f aca="false">J5</f>
        <v>0</v>
      </c>
      <c r="K4" s="2" t="n">
        <v>0.030126</v>
      </c>
    </row>
    <row r="5" customFormat="false" ht="13.5" hidden="false" customHeight="true" outlineLevel="0" collapsed="false">
      <c r="A5" s="19"/>
      <c r="B5" s="19" t="n">
        <v>230</v>
      </c>
      <c r="C5" s="19" t="s">
        <v>157</v>
      </c>
      <c r="D5" s="34" t="n">
        <f aca="false">SUM(D6:D7)</f>
        <v>0</v>
      </c>
      <c r="E5" s="34" t="n">
        <f aca="false">SUM(E6:E7)</f>
        <v>840</v>
      </c>
      <c r="F5" s="34" t="n">
        <f aca="false">SUM(F6:F7)</f>
        <v>0</v>
      </c>
      <c r="G5" s="34" t="n">
        <f aca="false">SUM(G6:G7)</f>
        <v>0</v>
      </c>
      <c r="H5" s="35" t="n">
        <f aca="false">SUM(H6:H7)</f>
        <v>0</v>
      </c>
      <c r="I5" s="34" t="n">
        <f aca="false">SUM(I6:I7)</f>
        <v>0</v>
      </c>
      <c r="J5" s="34" t="n">
        <f aca="false">SUM(J6:J7)</f>
        <v>0</v>
      </c>
      <c r="K5" s="2" t="n">
        <v>0.030126</v>
      </c>
    </row>
    <row r="6" customFormat="false" ht="13.5" hidden="false" customHeight="true" outlineLevel="0" collapsed="false">
      <c r="A6" s="25"/>
      <c r="B6" s="25" t="n">
        <v>231</v>
      </c>
      <c r="C6" s="25" t="s">
        <v>158</v>
      </c>
      <c r="D6" s="58" t="n">
        <v>0</v>
      </c>
      <c r="E6" s="58" t="n">
        <v>840</v>
      </c>
      <c r="F6" s="58" t="n">
        <v>0</v>
      </c>
      <c r="G6" s="58" t="n">
        <v>0</v>
      </c>
      <c r="H6" s="83" t="n">
        <v>0</v>
      </c>
      <c r="I6" s="58" t="n">
        <v>0</v>
      </c>
      <c r="J6" s="58" t="n">
        <v>0</v>
      </c>
      <c r="K6" s="2"/>
    </row>
    <row r="7" customFormat="false" ht="13.5" hidden="false" customHeight="true" outlineLevel="0" collapsed="false">
      <c r="A7" s="25"/>
      <c r="B7" s="25" t="n">
        <v>231</v>
      </c>
      <c r="C7" s="25" t="s">
        <v>159</v>
      </c>
      <c r="D7" s="58" t="n">
        <v>0</v>
      </c>
      <c r="E7" s="58" t="n">
        <v>0</v>
      </c>
      <c r="F7" s="58" t="n">
        <v>0</v>
      </c>
      <c r="G7" s="58" t="n">
        <v>0</v>
      </c>
      <c r="H7" s="83" t="n">
        <v>0</v>
      </c>
      <c r="I7" s="58" t="n">
        <v>0</v>
      </c>
      <c r="J7" s="58" t="n">
        <v>0</v>
      </c>
      <c r="K7" s="2"/>
    </row>
    <row r="8" customFormat="false" ht="16.5" hidden="false" customHeight="true" outlineLevel="0" collapsed="false">
      <c r="A8" s="16" t="n">
        <v>300</v>
      </c>
      <c r="B8" s="17"/>
      <c r="C8" s="17" t="s">
        <v>160</v>
      </c>
      <c r="D8" s="136" t="n">
        <f aca="false">D9</f>
        <v>0</v>
      </c>
      <c r="E8" s="18" t="n">
        <f aca="false">E9</f>
        <v>0</v>
      </c>
      <c r="F8" s="18" t="n">
        <f aca="false">F9</f>
        <v>0</v>
      </c>
      <c r="G8" s="18" t="n">
        <f aca="false">G9</f>
        <v>0</v>
      </c>
      <c r="H8" s="136" t="n">
        <f aca="false">H9</f>
        <v>0</v>
      </c>
      <c r="I8" s="136" t="n">
        <f aca="false">I9</f>
        <v>0</v>
      </c>
      <c r="J8" s="136" t="n">
        <f aca="false">J9</f>
        <v>0</v>
      </c>
      <c r="K8" s="2" t="n">
        <v>0.030126</v>
      </c>
    </row>
    <row r="9" customFormat="false" ht="13.5" hidden="false" customHeight="true" outlineLevel="0" collapsed="false">
      <c r="A9" s="19"/>
      <c r="B9" s="19" t="n">
        <v>300</v>
      </c>
      <c r="C9" s="19" t="s">
        <v>161</v>
      </c>
      <c r="D9" s="137" t="n">
        <f aca="false">SUM(D10)</f>
        <v>0</v>
      </c>
      <c r="E9" s="34" t="n">
        <f aca="false">SUM(E10)</f>
        <v>0</v>
      </c>
      <c r="F9" s="34" t="n">
        <f aca="false">SUM(F10)</f>
        <v>0</v>
      </c>
      <c r="G9" s="34" t="n">
        <f aca="false">SUM(G10)</f>
        <v>0</v>
      </c>
      <c r="H9" s="138" t="n">
        <f aca="false">SUM(H10)</f>
        <v>0</v>
      </c>
      <c r="I9" s="137" t="n">
        <f aca="false">SUM(I10)</f>
        <v>0</v>
      </c>
      <c r="J9" s="137" t="n">
        <f aca="false">SUM(J10)</f>
        <v>0</v>
      </c>
      <c r="K9" s="2"/>
    </row>
    <row r="10" customFormat="false" ht="13.5" hidden="false" customHeight="true" outlineLevel="0" collapsed="false">
      <c r="A10" s="25"/>
      <c r="B10" s="25" t="n">
        <v>300</v>
      </c>
      <c r="C10" s="25" t="s">
        <v>161</v>
      </c>
      <c r="D10" s="58" t="n">
        <v>0</v>
      </c>
      <c r="E10" s="58" t="n">
        <v>0</v>
      </c>
      <c r="F10" s="58" t="n">
        <v>0</v>
      </c>
      <c r="G10" s="58" t="n">
        <v>0</v>
      </c>
      <c r="H10" s="139" t="n">
        <v>0</v>
      </c>
      <c r="I10" s="140" t="n">
        <v>0</v>
      </c>
      <c r="J10" s="140" t="n">
        <v>0</v>
      </c>
      <c r="K10" s="141" t="n">
        <v>0.030126</v>
      </c>
    </row>
    <row r="11" customFormat="false" ht="16.5" hidden="false" customHeight="true" outlineLevel="0" collapsed="false">
      <c r="A11" s="130" t="s">
        <v>55</v>
      </c>
      <c r="B11" s="131"/>
      <c r="C11" s="132" t="s">
        <v>162</v>
      </c>
      <c r="D11" s="142" t="n">
        <f aca="false">D4+D8</f>
        <v>0</v>
      </c>
      <c r="E11" s="142" t="n">
        <f aca="false">E4+E8</f>
        <v>840</v>
      </c>
      <c r="F11" s="142" t="n">
        <f aca="false">F4+F8</f>
        <v>0</v>
      </c>
      <c r="G11" s="142" t="n">
        <f aca="false">G4+G8</f>
        <v>0</v>
      </c>
      <c r="H11" s="142" t="n">
        <f aca="false">H4+H8</f>
        <v>0</v>
      </c>
      <c r="I11" s="142" t="n">
        <f aca="false">I4+I8</f>
        <v>0</v>
      </c>
      <c r="J11" s="142" t="n">
        <f aca="false">J4+J8</f>
        <v>0</v>
      </c>
      <c r="K11" s="2"/>
    </row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00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5.04"/>
    <col collapsed="false" customWidth="true" hidden="false" outlineLevel="0" max="10" min="4" style="1" width="12.57"/>
    <col collapsed="false" customWidth="true" hidden="false" outlineLevel="0" max="30" min="11" style="1" width="9"/>
    <col collapsed="false" customWidth="true" hidden="false" outlineLevel="0" max="1025" min="31" style="1" width="14.43"/>
  </cols>
  <sheetData>
    <row r="1" customFormat="false" ht="16.5" hidden="false" customHeight="true" outlineLevel="0" collapsed="false">
      <c r="A1" s="143"/>
      <c r="B1" s="143"/>
      <c r="C1" s="144" t="s">
        <v>163</v>
      </c>
      <c r="D1" s="145"/>
      <c r="E1" s="145"/>
      <c r="F1" s="143"/>
      <c r="G1" s="143"/>
      <c r="H1" s="143"/>
      <c r="I1" s="143"/>
      <c r="J1" s="146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customFormat="false" ht="16.5" hidden="false" customHeight="true" outlineLevel="0" collapsed="false">
      <c r="A4" s="88"/>
      <c r="B4" s="16"/>
      <c r="C4" s="77" t="s">
        <v>115</v>
      </c>
      <c r="D4" s="18" t="n">
        <f aca="false">D5</f>
        <v>89555.11</v>
      </c>
      <c r="E4" s="18" t="n">
        <f aca="false">E5</f>
        <v>25718.22</v>
      </c>
      <c r="F4" s="18" t="n">
        <f aca="false">F5</f>
        <v>159417</v>
      </c>
      <c r="G4" s="18" t="n">
        <f aca="false">G5</f>
        <v>159417</v>
      </c>
      <c r="H4" s="18" t="n">
        <f aca="false">H5</f>
        <v>103960</v>
      </c>
      <c r="I4" s="18" t="n">
        <f aca="false">I5</f>
        <v>3960</v>
      </c>
      <c r="J4" s="18" t="n">
        <f aca="false">J5</f>
        <v>3960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customFormat="false" ht="16.5" hidden="false" customHeight="true" outlineLevel="0" collapsed="false">
      <c r="A5" s="13"/>
      <c r="B5" s="13"/>
      <c r="C5" s="79" t="s">
        <v>164</v>
      </c>
      <c r="D5" s="116" t="n">
        <f aca="false">SUM(D6:D28)</f>
        <v>89555.11</v>
      </c>
      <c r="E5" s="116" t="n">
        <f aca="false">SUM(E6:E28)</f>
        <v>25718.22</v>
      </c>
      <c r="F5" s="116" t="n">
        <f aca="false">SUM(F6:F28)</f>
        <v>159417</v>
      </c>
      <c r="G5" s="116" t="n">
        <f aca="false">SUM(G6:G28)</f>
        <v>159417</v>
      </c>
      <c r="H5" s="116" t="n">
        <f aca="false">SUM(H6:H28)</f>
        <v>103960</v>
      </c>
      <c r="I5" s="116" t="n">
        <f aca="false">SUM(I6:I28)</f>
        <v>3960</v>
      </c>
      <c r="J5" s="116" t="n">
        <f aca="false">SUM(J6:J28)</f>
        <v>3960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13.5" hidden="false" customHeight="true" outlineLevel="0" collapsed="false">
      <c r="A6" s="96" t="s">
        <v>165</v>
      </c>
      <c r="B6" s="20" t="n">
        <v>700</v>
      </c>
      <c r="C6" s="25" t="s">
        <v>166</v>
      </c>
      <c r="D6" s="58" t="n">
        <v>0</v>
      </c>
      <c r="E6" s="58" t="n">
        <v>0</v>
      </c>
      <c r="F6" s="58" t="n">
        <v>0</v>
      </c>
      <c r="G6" s="58" t="n">
        <v>0</v>
      </c>
      <c r="H6" s="83" t="n">
        <v>0</v>
      </c>
      <c r="I6" s="58" t="n">
        <v>0</v>
      </c>
      <c r="J6" s="58" t="n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3.5" hidden="false" customHeight="true" outlineLevel="0" collapsed="false">
      <c r="A7" s="96" t="s">
        <v>165</v>
      </c>
      <c r="B7" s="20" t="n">
        <v>700</v>
      </c>
      <c r="C7" s="25" t="s">
        <v>167</v>
      </c>
      <c r="D7" s="58" t="n">
        <v>0</v>
      </c>
      <c r="E7" s="58" t="n">
        <v>0</v>
      </c>
      <c r="F7" s="58" t="n">
        <v>0</v>
      </c>
      <c r="G7" s="58" t="n">
        <v>0</v>
      </c>
      <c r="H7" s="83" t="n">
        <v>0</v>
      </c>
      <c r="I7" s="58" t="n">
        <v>0</v>
      </c>
      <c r="J7" s="58" t="n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3.5" hidden="false" customHeight="true" outlineLevel="0" collapsed="false">
      <c r="A8" s="96" t="s">
        <v>165</v>
      </c>
      <c r="B8" s="20" t="n">
        <v>700</v>
      </c>
      <c r="C8" s="25" t="s">
        <v>168</v>
      </c>
      <c r="D8" s="58" t="n">
        <v>0</v>
      </c>
      <c r="E8" s="58" t="n">
        <v>0</v>
      </c>
      <c r="F8" s="58" t="n">
        <v>0</v>
      </c>
      <c r="G8" s="58" t="n">
        <v>0</v>
      </c>
      <c r="H8" s="83" t="n">
        <v>0</v>
      </c>
      <c r="I8" s="58" t="n">
        <v>0</v>
      </c>
      <c r="J8" s="58" t="n">
        <v>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customFormat="false" ht="13.5" hidden="false" customHeight="true" outlineLevel="0" collapsed="false">
      <c r="A9" s="96" t="s">
        <v>165</v>
      </c>
      <c r="B9" s="20" t="n">
        <v>700</v>
      </c>
      <c r="C9" s="25" t="s">
        <v>169</v>
      </c>
      <c r="D9" s="58" t="n">
        <v>0</v>
      </c>
      <c r="E9" s="58" t="n">
        <v>0</v>
      </c>
      <c r="F9" s="58" t="n">
        <v>0</v>
      </c>
      <c r="G9" s="58" t="n">
        <v>0</v>
      </c>
      <c r="H9" s="83" t="n">
        <v>0</v>
      </c>
      <c r="I9" s="58" t="n">
        <v>0</v>
      </c>
      <c r="J9" s="58" t="n">
        <v>0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customFormat="false" ht="13.5" hidden="false" customHeight="true" outlineLevel="0" collapsed="false">
      <c r="A10" s="96" t="s">
        <v>170</v>
      </c>
      <c r="B10" s="20" t="n">
        <v>700</v>
      </c>
      <c r="C10" s="25" t="s">
        <v>171</v>
      </c>
      <c r="D10" s="58" t="n">
        <v>0</v>
      </c>
      <c r="E10" s="58" t="n">
        <v>0</v>
      </c>
      <c r="F10" s="58" t="n">
        <v>6390</v>
      </c>
      <c r="G10" s="58" t="n">
        <v>6390</v>
      </c>
      <c r="H10" s="83" t="n">
        <v>0</v>
      </c>
      <c r="I10" s="58" t="n">
        <v>0</v>
      </c>
      <c r="J10" s="58" t="n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</row>
    <row r="11" customFormat="false" ht="13.5" hidden="false" customHeight="true" outlineLevel="0" collapsed="false">
      <c r="A11" s="96" t="s">
        <v>172</v>
      </c>
      <c r="B11" s="20" t="n">
        <v>700</v>
      </c>
      <c r="C11" s="3" t="s">
        <v>173</v>
      </c>
      <c r="D11" s="58" t="n">
        <v>0</v>
      </c>
      <c r="E11" s="58" t="n">
        <v>2624</v>
      </c>
      <c r="F11" s="58" t="n">
        <v>0</v>
      </c>
      <c r="G11" s="58" t="n">
        <v>0</v>
      </c>
      <c r="H11" s="83" t="n">
        <v>0</v>
      </c>
      <c r="I11" s="58" t="n">
        <v>0</v>
      </c>
      <c r="J11" s="58" t="n">
        <v>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</row>
    <row r="12" customFormat="false" ht="13.5" hidden="false" customHeight="true" outlineLevel="0" collapsed="false">
      <c r="A12" s="96" t="s">
        <v>174</v>
      </c>
      <c r="B12" s="20" t="n">
        <v>700</v>
      </c>
      <c r="C12" s="25" t="s">
        <v>175</v>
      </c>
      <c r="D12" s="58" t="n">
        <v>20456.47</v>
      </c>
      <c r="E12" s="58" t="n">
        <v>4539</v>
      </c>
      <c r="F12" s="58" t="n">
        <v>104753</v>
      </c>
      <c r="G12" s="58" t="n">
        <v>104753</v>
      </c>
      <c r="H12" s="83" t="n">
        <v>60000</v>
      </c>
      <c r="I12" s="58" t="n">
        <v>0</v>
      </c>
      <c r="J12" s="58" t="n"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customFormat="false" ht="13.5" hidden="false" customHeight="true" outlineLevel="0" collapsed="false">
      <c r="A13" s="96" t="s">
        <v>176</v>
      </c>
      <c r="B13" s="20" t="n">
        <v>700</v>
      </c>
      <c r="C13" s="25" t="s">
        <v>177</v>
      </c>
      <c r="D13" s="58" t="n">
        <v>0</v>
      </c>
      <c r="E13" s="58" t="n">
        <v>0</v>
      </c>
      <c r="F13" s="58" t="n">
        <v>6440</v>
      </c>
      <c r="G13" s="58" t="n">
        <v>6440</v>
      </c>
      <c r="H13" s="83" t="n">
        <v>0</v>
      </c>
      <c r="I13" s="58" t="n">
        <v>0</v>
      </c>
      <c r="J13" s="58" t="n"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customFormat="false" ht="13.5" hidden="false" customHeight="true" outlineLevel="0" collapsed="false">
      <c r="A14" s="96" t="s">
        <v>178</v>
      </c>
      <c r="B14" s="20" t="n">
        <v>700</v>
      </c>
      <c r="C14" s="25" t="s">
        <v>179</v>
      </c>
      <c r="D14" s="58" t="n">
        <v>0</v>
      </c>
      <c r="E14" s="58" t="n">
        <v>0</v>
      </c>
      <c r="F14" s="58" t="n">
        <v>0</v>
      </c>
      <c r="G14" s="58" t="n">
        <v>0</v>
      </c>
      <c r="H14" s="83" t="n">
        <v>0</v>
      </c>
      <c r="I14" s="58" t="n">
        <v>0</v>
      </c>
      <c r="J14" s="58" t="n"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customFormat="false" ht="13.5" hidden="false" customHeight="true" outlineLevel="0" collapsed="false">
      <c r="A15" s="96" t="s">
        <v>180</v>
      </c>
      <c r="B15" s="20" t="n">
        <v>700</v>
      </c>
      <c r="C15" s="25" t="s">
        <v>181</v>
      </c>
      <c r="D15" s="58" t="n">
        <v>0</v>
      </c>
      <c r="E15" s="58" t="n">
        <v>0</v>
      </c>
      <c r="F15" s="58" t="n">
        <v>0</v>
      </c>
      <c r="G15" s="58" t="n">
        <v>0</v>
      </c>
      <c r="H15" s="83" t="n">
        <v>0</v>
      </c>
      <c r="I15" s="58" t="n">
        <v>0</v>
      </c>
      <c r="J15" s="58" t="n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customFormat="false" ht="13.5" hidden="false" customHeight="true" outlineLevel="0" collapsed="false">
      <c r="A16" s="96" t="s">
        <v>182</v>
      </c>
      <c r="B16" s="20" t="n">
        <v>700</v>
      </c>
      <c r="C16" s="25" t="s">
        <v>183</v>
      </c>
      <c r="D16" s="58" t="n">
        <v>0</v>
      </c>
      <c r="E16" s="58" t="n">
        <v>0</v>
      </c>
      <c r="F16" s="58" t="n">
        <v>0</v>
      </c>
      <c r="G16" s="58" t="n">
        <v>0</v>
      </c>
      <c r="H16" s="83" t="n">
        <v>0</v>
      </c>
      <c r="I16" s="58" t="n">
        <v>0</v>
      </c>
      <c r="J16" s="58" t="n"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customFormat="false" ht="13.5" hidden="false" customHeight="true" outlineLevel="0" collapsed="false">
      <c r="A17" s="96" t="s">
        <v>182</v>
      </c>
      <c r="B17" s="20" t="n">
        <v>700</v>
      </c>
      <c r="C17" s="25" t="s">
        <v>184</v>
      </c>
      <c r="D17" s="58" t="n">
        <v>46976.07</v>
      </c>
      <c r="E17" s="58" t="n">
        <v>0</v>
      </c>
      <c r="F17" s="58" t="n">
        <v>0</v>
      </c>
      <c r="G17" s="58" t="n">
        <v>0</v>
      </c>
      <c r="H17" s="83" t="n">
        <v>30000</v>
      </c>
      <c r="I17" s="58" t="n">
        <v>0</v>
      </c>
      <c r="J17" s="58" t="n">
        <v>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customFormat="false" ht="13.5" hidden="false" customHeight="true" outlineLevel="0" collapsed="false">
      <c r="A18" s="96" t="s">
        <v>182</v>
      </c>
      <c r="B18" s="20" t="n">
        <v>700</v>
      </c>
      <c r="C18" s="25" t="s">
        <v>185</v>
      </c>
      <c r="D18" s="58" t="n">
        <v>1588.7</v>
      </c>
      <c r="E18" s="58" t="n">
        <v>0</v>
      </c>
      <c r="F18" s="58" t="n">
        <v>0</v>
      </c>
      <c r="G18" s="58" t="n">
        <v>0</v>
      </c>
      <c r="H18" s="83" t="n">
        <v>0</v>
      </c>
      <c r="I18" s="58" t="n">
        <v>0</v>
      </c>
      <c r="J18" s="58" t="n"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customFormat="false" ht="13.5" hidden="false" customHeight="true" outlineLevel="0" collapsed="false">
      <c r="A19" s="96" t="s">
        <v>186</v>
      </c>
      <c r="B19" s="20" t="n">
        <v>700</v>
      </c>
      <c r="C19" s="25" t="s">
        <v>187</v>
      </c>
      <c r="D19" s="58" t="n">
        <v>0</v>
      </c>
      <c r="E19" s="58" t="n">
        <v>3840</v>
      </c>
      <c r="F19" s="58" t="n">
        <v>7518</v>
      </c>
      <c r="G19" s="58" t="n">
        <v>7518</v>
      </c>
      <c r="H19" s="83" t="n">
        <v>0</v>
      </c>
      <c r="I19" s="58" t="n">
        <v>0</v>
      </c>
      <c r="J19" s="58" t="n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customFormat="false" ht="13.5" hidden="false" customHeight="true" outlineLevel="0" collapsed="false">
      <c r="A20" s="96" t="s">
        <v>188</v>
      </c>
      <c r="B20" s="20" t="n">
        <v>700</v>
      </c>
      <c r="C20" s="25" t="s">
        <v>189</v>
      </c>
      <c r="D20" s="58" t="n">
        <v>4847.45</v>
      </c>
      <c r="E20" s="58" t="n">
        <v>6090.41</v>
      </c>
      <c r="F20" s="58" t="n">
        <v>9465</v>
      </c>
      <c r="G20" s="58" t="n">
        <v>9465</v>
      </c>
      <c r="H20" s="83" t="n">
        <v>3960</v>
      </c>
      <c r="I20" s="58" t="n">
        <v>3960</v>
      </c>
      <c r="J20" s="58" t="n">
        <v>3960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customFormat="false" ht="13.5" hidden="false" customHeight="true" outlineLevel="0" collapsed="false">
      <c r="A21" s="96" t="s">
        <v>190</v>
      </c>
      <c r="B21" s="20" t="n">
        <v>700</v>
      </c>
      <c r="C21" s="25" t="s">
        <v>191</v>
      </c>
      <c r="D21" s="58" t="n">
        <v>1697</v>
      </c>
      <c r="E21" s="58" t="n">
        <v>0</v>
      </c>
      <c r="F21" s="58" t="n">
        <v>0</v>
      </c>
      <c r="G21" s="58" t="n">
        <v>0</v>
      </c>
      <c r="H21" s="83" t="n">
        <v>0</v>
      </c>
      <c r="I21" s="58" t="n">
        <v>0</v>
      </c>
      <c r="J21" s="58" t="n">
        <v>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customFormat="false" ht="13.5" hidden="false" customHeight="true" outlineLevel="0" collapsed="false">
      <c r="A22" s="96" t="s">
        <v>192</v>
      </c>
      <c r="B22" s="20" t="n">
        <v>700</v>
      </c>
      <c r="C22" s="25" t="s">
        <v>193</v>
      </c>
      <c r="D22" s="58" t="n">
        <v>0</v>
      </c>
      <c r="E22" s="58" t="n">
        <v>0</v>
      </c>
      <c r="F22" s="44" t="n">
        <v>0</v>
      </c>
      <c r="G22" s="44" t="n">
        <v>0</v>
      </c>
      <c r="H22" s="147" t="n">
        <v>0</v>
      </c>
      <c r="I22" s="44" t="n">
        <v>0</v>
      </c>
      <c r="J22" s="44" t="n">
        <v>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customFormat="false" ht="13.5" hidden="false" customHeight="true" outlineLevel="0" collapsed="false">
      <c r="A23" s="96" t="s">
        <v>194</v>
      </c>
      <c r="B23" s="20" t="n">
        <v>700</v>
      </c>
      <c r="C23" s="25" t="s">
        <v>195</v>
      </c>
      <c r="D23" s="58" t="n">
        <v>0</v>
      </c>
      <c r="E23" s="58" t="n">
        <v>0</v>
      </c>
      <c r="F23" s="44" t="n">
        <v>0</v>
      </c>
      <c r="G23" s="44" t="n">
        <v>0</v>
      </c>
      <c r="H23" s="147" t="n">
        <v>0</v>
      </c>
      <c r="I23" s="44" t="n">
        <v>0</v>
      </c>
      <c r="J23" s="44" t="n">
        <v>0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customFormat="false" ht="13.5" hidden="false" customHeight="true" outlineLevel="0" collapsed="false">
      <c r="A24" s="96" t="s">
        <v>194</v>
      </c>
      <c r="B24" s="20" t="n">
        <v>700</v>
      </c>
      <c r="C24" s="25" t="s">
        <v>196</v>
      </c>
      <c r="D24" s="58" t="n">
        <v>0</v>
      </c>
      <c r="E24" s="58" t="n">
        <v>0</v>
      </c>
      <c r="F24" s="44" t="n">
        <v>1880</v>
      </c>
      <c r="G24" s="44" t="n">
        <v>1880</v>
      </c>
      <c r="H24" s="147" t="n">
        <v>0</v>
      </c>
      <c r="I24" s="44" t="n">
        <v>0</v>
      </c>
      <c r="J24" s="44" t="n">
        <v>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customFormat="false" ht="13.5" hidden="false" customHeight="true" outlineLevel="0" collapsed="false">
      <c r="A25" s="96" t="s">
        <v>197</v>
      </c>
      <c r="B25" s="20" t="n">
        <v>700</v>
      </c>
      <c r="C25" s="25" t="s">
        <v>198</v>
      </c>
      <c r="D25" s="58" t="n">
        <v>2425.02</v>
      </c>
      <c r="E25" s="58" t="n">
        <v>0</v>
      </c>
      <c r="F25" s="44" t="n">
        <v>0</v>
      </c>
      <c r="G25" s="44" t="n">
        <v>0</v>
      </c>
      <c r="H25" s="147" t="n">
        <v>0</v>
      </c>
      <c r="I25" s="44" t="n">
        <v>0</v>
      </c>
      <c r="J25" s="44" t="n">
        <v>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customFormat="false" ht="13.5" hidden="false" customHeight="true" outlineLevel="0" collapsed="false">
      <c r="A26" s="96" t="s">
        <v>197</v>
      </c>
      <c r="B26" s="20" t="n">
        <v>700</v>
      </c>
      <c r="C26" s="25" t="s">
        <v>199</v>
      </c>
      <c r="D26" s="58" t="n">
        <v>11564.4</v>
      </c>
      <c r="E26" s="58" t="n">
        <v>7387.81</v>
      </c>
      <c r="F26" s="44" t="n">
        <v>0</v>
      </c>
      <c r="G26" s="44" t="n">
        <v>0</v>
      </c>
      <c r="H26" s="147" t="n">
        <v>0</v>
      </c>
      <c r="I26" s="44" t="n">
        <v>0</v>
      </c>
      <c r="J26" s="44" t="n">
        <v>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customFormat="false" ht="13.5" hidden="false" customHeight="true" outlineLevel="0" collapsed="false">
      <c r="A27" s="96" t="s">
        <v>197</v>
      </c>
      <c r="B27" s="20" t="n">
        <v>700</v>
      </c>
      <c r="C27" s="25" t="s">
        <v>200</v>
      </c>
      <c r="D27" s="58" t="n">
        <v>0</v>
      </c>
      <c r="E27" s="58" t="n">
        <v>0</v>
      </c>
      <c r="F27" s="44" t="n">
        <v>22971</v>
      </c>
      <c r="G27" s="44" t="n">
        <v>22971</v>
      </c>
      <c r="H27" s="147" t="n">
        <v>0</v>
      </c>
      <c r="I27" s="44" t="n">
        <v>0</v>
      </c>
      <c r="J27" s="44" t="n"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customFormat="false" ht="13.5" hidden="false" customHeight="true" outlineLevel="0" collapsed="false">
      <c r="A28" s="96" t="s">
        <v>197</v>
      </c>
      <c r="B28" s="20" t="n">
        <v>700</v>
      </c>
      <c r="C28" s="25" t="s">
        <v>201</v>
      </c>
      <c r="D28" s="58" t="n">
        <v>0</v>
      </c>
      <c r="E28" s="58" t="n">
        <v>1237</v>
      </c>
      <c r="F28" s="44" t="n">
        <v>0</v>
      </c>
      <c r="G28" s="44" t="n">
        <v>0</v>
      </c>
      <c r="H28" s="147" t="n">
        <v>10000</v>
      </c>
      <c r="I28" s="44" t="n">
        <v>0</v>
      </c>
      <c r="J28" s="44" t="n"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customFormat="false" ht="16.5" hidden="false" customHeight="true" outlineLevel="0" collapsed="false">
      <c r="A29" s="97" t="s">
        <v>202</v>
      </c>
      <c r="B29" s="16"/>
      <c r="C29" s="77" t="s">
        <v>203</v>
      </c>
      <c r="D29" s="18" t="n">
        <f aca="false">D4</f>
        <v>89555.11</v>
      </c>
      <c r="E29" s="18" t="n">
        <f aca="false">E4</f>
        <v>25718.22</v>
      </c>
      <c r="F29" s="18" t="n">
        <f aca="false">F4</f>
        <v>159417</v>
      </c>
      <c r="G29" s="18" t="n">
        <f aca="false">G4</f>
        <v>159417</v>
      </c>
      <c r="H29" s="18" t="n">
        <f aca="false">H4</f>
        <v>103960</v>
      </c>
      <c r="I29" s="18" t="n">
        <f aca="false">I4</f>
        <v>3960</v>
      </c>
      <c r="J29" s="18" t="n">
        <f aca="false">J4</f>
        <v>3960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8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  <row r="1005" customFormat="false" ht="15.75" hidden="false" customHeight="true" outlineLevel="0" collapsed="false"/>
    <row r="1006" customFormat="false" ht="15.75" hidden="false" customHeight="true" outlineLevel="0" collapsed="false"/>
    <row r="1007" customFormat="false" ht="15.75" hidden="false" customHeight="true" outlineLevel="0" collapsed="false"/>
    <row r="1008" customFormat="false" ht="15.75" hidden="false" customHeight="true" outlineLevel="0" collapsed="false"/>
    <row r="1009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10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71"/>
    <col collapsed="false" customWidth="true" hidden="false" outlineLevel="0" max="10" min="4" style="1" width="12.57"/>
    <col collapsed="false" customWidth="true" hidden="false" outlineLevel="0" max="31" min="11" style="1" width="9"/>
    <col collapsed="false" customWidth="true" hidden="false" outlineLevel="0" max="1025" min="32" style="1" width="14.43"/>
  </cols>
  <sheetData>
    <row r="1" customFormat="false" ht="16.5" hidden="false" customHeight="true" outlineLevel="0" collapsed="false">
      <c r="A1" s="148"/>
      <c r="B1" s="148"/>
      <c r="C1" s="144" t="s">
        <v>204</v>
      </c>
      <c r="D1" s="149"/>
      <c r="E1" s="149"/>
      <c r="F1" s="148"/>
      <c r="G1" s="148"/>
      <c r="H1" s="148"/>
      <c r="I1" s="148"/>
      <c r="J1" s="150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customFormat="false" ht="16.5" hidden="false" customHeight="true" outlineLevel="0" collapsed="false">
      <c r="A4" s="16" t="n">
        <v>400</v>
      </c>
      <c r="B4" s="16"/>
      <c r="C4" s="47" t="s">
        <v>205</v>
      </c>
      <c r="D4" s="18" t="n">
        <f aca="false">D5</f>
        <v>144411.05</v>
      </c>
      <c r="E4" s="18" t="n">
        <f aca="false">E5</f>
        <v>131613.12</v>
      </c>
      <c r="F4" s="18" t="n">
        <f aca="false">F5</f>
        <v>143907</v>
      </c>
      <c r="G4" s="18" t="n">
        <f aca="false">G5</f>
        <v>143907</v>
      </c>
      <c r="H4" s="18" t="n">
        <f aca="false">H5</f>
        <v>103960</v>
      </c>
      <c r="I4" s="18" t="n">
        <f aca="false">I5</f>
        <v>0</v>
      </c>
      <c r="J4" s="18" t="n">
        <f aca="false">J5</f>
        <v>0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customFormat="false" ht="13.5" hidden="false" customHeight="true" outlineLevel="0" collapsed="false">
      <c r="A5" s="151"/>
      <c r="B5" s="20" t="n">
        <v>450</v>
      </c>
      <c r="C5" s="152" t="s">
        <v>206</v>
      </c>
      <c r="D5" s="35" t="n">
        <f aca="false">SUM(D6:D13)</f>
        <v>144411.05</v>
      </c>
      <c r="E5" s="35" t="n">
        <f aca="false">SUM(E6:E13)</f>
        <v>131613.12</v>
      </c>
      <c r="F5" s="35" t="n">
        <f aca="false">SUM(F6:F13)</f>
        <v>143907</v>
      </c>
      <c r="G5" s="35" t="n">
        <f aca="false">SUM(G6:G13)</f>
        <v>143907</v>
      </c>
      <c r="H5" s="35" t="n">
        <f aca="false">SUM(H6:H13)</f>
        <v>103960</v>
      </c>
      <c r="I5" s="35" t="n">
        <f aca="false">SUM(I6:I13)</f>
        <v>0</v>
      </c>
      <c r="J5" s="35" t="n">
        <f aca="false">SUM(J6:J13)</f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customFormat="false" ht="13.5" hidden="false" customHeight="true" outlineLevel="0" collapsed="false">
      <c r="A6" s="151"/>
      <c r="B6" s="26" t="n">
        <v>453</v>
      </c>
      <c r="C6" s="55" t="s">
        <v>207</v>
      </c>
      <c r="D6" s="39" t="n">
        <v>15458.08</v>
      </c>
      <c r="E6" s="39" t="n">
        <v>25267.16</v>
      </c>
      <c r="F6" s="39" t="n">
        <v>25267</v>
      </c>
      <c r="G6" s="39" t="n">
        <v>25267</v>
      </c>
      <c r="H6" s="40" t="n">
        <v>0</v>
      </c>
      <c r="I6" s="39" t="n">
        <v>0</v>
      </c>
      <c r="J6" s="39" t="n">
        <v>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customFormat="false" ht="13.5" hidden="false" customHeight="true" outlineLevel="0" collapsed="false">
      <c r="A7" s="151"/>
      <c r="B7" s="26" t="n">
        <v>453</v>
      </c>
      <c r="C7" s="55" t="s">
        <v>208</v>
      </c>
      <c r="D7" s="39" t="n">
        <v>21146.28</v>
      </c>
      <c r="E7" s="39" t="n">
        <v>81213.65</v>
      </c>
      <c r="F7" s="39" t="n">
        <v>0</v>
      </c>
      <c r="G7" s="39" t="n">
        <v>0</v>
      </c>
      <c r="H7" s="40" t="n">
        <v>0</v>
      </c>
      <c r="I7" s="39" t="n">
        <v>0</v>
      </c>
      <c r="J7" s="39" t="n">
        <v>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customFormat="false" ht="13.5" hidden="false" customHeight="true" outlineLevel="0" collapsed="false">
      <c r="A8" s="151"/>
      <c r="B8" s="26" t="n">
        <v>453</v>
      </c>
      <c r="C8" s="55" t="s">
        <v>209</v>
      </c>
      <c r="D8" s="28" t="n">
        <v>16236.65</v>
      </c>
      <c r="E8" s="28" t="n">
        <v>1960.63</v>
      </c>
      <c r="F8" s="39" t="n">
        <v>0</v>
      </c>
      <c r="G8" s="39" t="n">
        <v>0</v>
      </c>
      <c r="H8" s="40" t="n">
        <v>0</v>
      </c>
      <c r="I8" s="28" t="n">
        <v>0</v>
      </c>
      <c r="J8" s="28" t="n">
        <v>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customFormat="false" ht="13.5" hidden="false" customHeight="true" outlineLevel="0" collapsed="false">
      <c r="A9" s="151"/>
      <c r="B9" s="26" t="n">
        <v>453</v>
      </c>
      <c r="C9" s="55" t="s">
        <v>210</v>
      </c>
      <c r="D9" s="44" t="n">
        <v>0</v>
      </c>
      <c r="E9" s="44" t="n">
        <v>674.57</v>
      </c>
      <c r="F9" s="39" t="n">
        <v>0</v>
      </c>
      <c r="G9" s="39" t="n">
        <v>0</v>
      </c>
      <c r="H9" s="40" t="n">
        <v>0</v>
      </c>
      <c r="I9" s="39" t="n">
        <v>0</v>
      </c>
      <c r="J9" s="39" t="n">
        <v>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customFormat="false" ht="13.5" hidden="false" customHeight="true" outlineLevel="0" collapsed="false">
      <c r="A10" s="151"/>
      <c r="B10" s="26" t="n">
        <v>453</v>
      </c>
      <c r="C10" s="55" t="s">
        <v>211</v>
      </c>
      <c r="D10" s="44" t="n">
        <v>12573.1</v>
      </c>
      <c r="E10" s="44" t="n">
        <v>963.3</v>
      </c>
      <c r="F10" s="39" t="n">
        <v>0</v>
      </c>
      <c r="G10" s="39" t="n">
        <v>0</v>
      </c>
      <c r="H10" s="40" t="n">
        <v>0</v>
      </c>
      <c r="I10" s="39" t="n">
        <v>0</v>
      </c>
      <c r="J10" s="39" t="n"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customFormat="false" ht="13.5" hidden="false" customHeight="true" outlineLevel="0" collapsed="false">
      <c r="A11" s="151"/>
      <c r="B11" s="26" t="n">
        <v>453</v>
      </c>
      <c r="C11" s="55" t="s">
        <v>212</v>
      </c>
      <c r="D11" s="44" t="n">
        <v>0</v>
      </c>
      <c r="E11" s="44" t="n">
        <v>4530</v>
      </c>
      <c r="F11" s="39" t="n">
        <v>0</v>
      </c>
      <c r="G11" s="39" t="n">
        <v>0</v>
      </c>
      <c r="H11" s="40" t="n">
        <v>0</v>
      </c>
      <c r="I11" s="39" t="n">
        <v>0</v>
      </c>
      <c r="J11" s="39" t="n"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customFormat="false" ht="13.5" hidden="false" customHeight="true" outlineLevel="0" collapsed="false">
      <c r="A12" s="151"/>
      <c r="B12" s="26" t="n">
        <v>454</v>
      </c>
      <c r="C12" s="55" t="s">
        <v>213</v>
      </c>
      <c r="D12" s="44" t="n">
        <v>78996.94</v>
      </c>
      <c r="E12" s="44" t="n">
        <v>17003.81</v>
      </c>
      <c r="F12" s="39" t="n">
        <v>118640</v>
      </c>
      <c r="G12" s="39" t="n">
        <v>118640</v>
      </c>
      <c r="H12" s="40" t="n">
        <v>103960</v>
      </c>
      <c r="I12" s="39" t="n">
        <v>0</v>
      </c>
      <c r="J12" s="39" t="n"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customFormat="false" ht="13.5" hidden="false" customHeight="true" outlineLevel="0" collapsed="false">
      <c r="A13" s="69"/>
      <c r="B13" s="45" t="n">
        <v>456</v>
      </c>
      <c r="C13" s="46" t="s">
        <v>214</v>
      </c>
      <c r="D13" s="62" t="n">
        <v>0</v>
      </c>
      <c r="E13" s="62" t="n">
        <v>0</v>
      </c>
      <c r="F13" s="63" t="n">
        <v>0</v>
      </c>
      <c r="G13" s="63" t="n">
        <v>0</v>
      </c>
      <c r="H13" s="64" t="n">
        <v>0</v>
      </c>
      <c r="I13" s="63" t="n">
        <v>0</v>
      </c>
      <c r="J13" s="63" t="n"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Format="false" ht="16.5" hidden="false" customHeight="true" outlineLevel="0" collapsed="false">
      <c r="A14" s="153" t="n">
        <v>500</v>
      </c>
      <c r="B14" s="154"/>
      <c r="C14" s="47" t="s">
        <v>215</v>
      </c>
      <c r="D14" s="18" t="n">
        <f aca="false">SUM(D16:D18)</f>
        <v>0</v>
      </c>
      <c r="E14" s="18" t="n">
        <f aca="false">SUM(E16:E18)</f>
        <v>0</v>
      </c>
      <c r="F14" s="18" t="n">
        <f aca="false">SUM(F16:F18)</f>
        <v>0</v>
      </c>
      <c r="G14" s="18" t="n">
        <f aca="false">SUM(G16:G18)</f>
        <v>0</v>
      </c>
      <c r="H14" s="18" t="n">
        <f aca="false">SUM(H16:H18)</f>
        <v>0</v>
      </c>
      <c r="I14" s="18" t="n">
        <f aca="false">SUM(I16:I18)</f>
        <v>0</v>
      </c>
      <c r="J14" s="18" t="n">
        <f aca="false">SUM(J16:J18)</f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Format="false" ht="13.5" hidden="false" customHeight="true" outlineLevel="0" collapsed="false">
      <c r="A15" s="155"/>
      <c r="B15" s="156" t="n">
        <v>510</v>
      </c>
      <c r="C15" s="152" t="s">
        <v>216</v>
      </c>
      <c r="D15" s="34" t="n">
        <f aca="false">SUM(D16:D18)</f>
        <v>0</v>
      </c>
      <c r="E15" s="34" t="n">
        <f aca="false">SUM(E16:E18)</f>
        <v>0</v>
      </c>
      <c r="F15" s="34" t="n">
        <f aca="false">SUM(F16:F18)</f>
        <v>0</v>
      </c>
      <c r="G15" s="34" t="n">
        <f aca="false">SUM(G16:G18)</f>
        <v>0</v>
      </c>
      <c r="H15" s="35" t="n">
        <f aca="false">SUM(H16:H18)</f>
        <v>0</v>
      </c>
      <c r="I15" s="34" t="n">
        <f aca="false">SUM(I16:I18)</f>
        <v>0</v>
      </c>
      <c r="J15" s="34" t="n">
        <f aca="false">SUM(J16:J18)</f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Format="false" ht="13.5" hidden="false" customHeight="true" outlineLevel="0" collapsed="false">
      <c r="A16" s="157"/>
      <c r="B16" s="26" t="n">
        <v>513</v>
      </c>
      <c r="C16" s="55" t="s">
        <v>217</v>
      </c>
      <c r="D16" s="27" t="n">
        <v>0</v>
      </c>
      <c r="E16" s="27" t="n">
        <v>0</v>
      </c>
      <c r="F16" s="44" t="n">
        <v>0</v>
      </c>
      <c r="G16" s="44" t="n">
        <v>0</v>
      </c>
      <c r="H16" s="147" t="n">
        <v>0</v>
      </c>
      <c r="I16" s="27" t="n">
        <v>0</v>
      </c>
      <c r="J16" s="27" t="n"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Format="false" ht="13.5" hidden="false" customHeight="true" outlineLevel="0" collapsed="false">
      <c r="A17" s="157"/>
      <c r="B17" s="26" t="n">
        <v>513</v>
      </c>
      <c r="C17" s="55" t="s">
        <v>216</v>
      </c>
      <c r="D17" s="27" t="n">
        <v>0</v>
      </c>
      <c r="E17" s="27" t="n">
        <v>0</v>
      </c>
      <c r="F17" s="27" t="n">
        <v>0</v>
      </c>
      <c r="G17" s="27" t="n">
        <v>0</v>
      </c>
      <c r="H17" s="56" t="n">
        <v>0</v>
      </c>
      <c r="I17" s="27" t="n">
        <v>0</v>
      </c>
      <c r="J17" s="27" t="n">
        <v>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Format="false" ht="13.5" hidden="false" customHeight="true" outlineLevel="0" collapsed="false">
      <c r="A18" s="157"/>
      <c r="B18" s="158" t="n">
        <v>514</v>
      </c>
      <c r="C18" s="55" t="s">
        <v>218</v>
      </c>
      <c r="D18" s="44" t="n">
        <v>0</v>
      </c>
      <c r="E18" s="44" t="n">
        <v>0</v>
      </c>
      <c r="F18" s="27" t="n">
        <v>0</v>
      </c>
      <c r="G18" s="27" t="n">
        <v>0</v>
      </c>
      <c r="H18" s="56" t="n">
        <v>0</v>
      </c>
      <c r="I18" s="27" t="n">
        <v>0</v>
      </c>
      <c r="J18" s="27" t="n">
        <v>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Format="false" ht="13.5" hidden="false" customHeight="true" outlineLevel="0" collapsed="false">
      <c r="A19" s="16" t="n">
        <v>400</v>
      </c>
      <c r="B19" s="154"/>
      <c r="C19" s="47" t="s">
        <v>219</v>
      </c>
      <c r="D19" s="18" t="n">
        <f aca="false">D20</f>
        <v>0</v>
      </c>
      <c r="E19" s="18" t="n">
        <f aca="false">E20</f>
        <v>0</v>
      </c>
      <c r="F19" s="18" t="n">
        <f aca="false">F20</f>
        <v>0</v>
      </c>
      <c r="G19" s="18" t="n">
        <f aca="false">G20</f>
        <v>0</v>
      </c>
      <c r="H19" s="18" t="n">
        <f aca="false">H20</f>
        <v>0</v>
      </c>
      <c r="I19" s="18" t="n">
        <f aca="false">I20</f>
        <v>0</v>
      </c>
      <c r="J19" s="18" t="n">
        <f aca="false">J20</f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Format="false" ht="13.5" hidden="false" customHeight="true" outlineLevel="0" collapsed="false">
      <c r="A20" s="157"/>
      <c r="B20" s="20" t="n">
        <v>450</v>
      </c>
      <c r="C20" s="152" t="s">
        <v>206</v>
      </c>
      <c r="D20" s="34" t="n">
        <f aca="false">SUM(D21:D22)</f>
        <v>0</v>
      </c>
      <c r="E20" s="34" t="n">
        <f aca="false">SUM(E21:E22)</f>
        <v>0</v>
      </c>
      <c r="F20" s="34" t="n">
        <f aca="false">SUM(F21:F22)</f>
        <v>0</v>
      </c>
      <c r="G20" s="34" t="n">
        <f aca="false">SUM(G21:G22)</f>
        <v>0</v>
      </c>
      <c r="H20" s="35" t="n">
        <f aca="false">SUM(H21:H22)</f>
        <v>0</v>
      </c>
      <c r="I20" s="34" t="n">
        <f aca="false">SUM(I21:I22)</f>
        <v>0</v>
      </c>
      <c r="J20" s="34" t="n">
        <f aca="false">SUM(J21:J22)</f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Format="false" ht="13.5" hidden="false" customHeight="true" outlineLevel="0" collapsed="false">
      <c r="A21" s="157"/>
      <c r="B21" s="158" t="n">
        <v>453</v>
      </c>
      <c r="C21" s="55" t="s">
        <v>220</v>
      </c>
      <c r="D21" s="27" t="n">
        <v>0</v>
      </c>
      <c r="E21" s="44" t="n">
        <v>0</v>
      </c>
      <c r="F21" s="27" t="n">
        <v>0</v>
      </c>
      <c r="G21" s="27" t="n">
        <v>0</v>
      </c>
      <c r="H21" s="56" t="n">
        <v>0</v>
      </c>
      <c r="I21" s="27" t="n">
        <v>0</v>
      </c>
      <c r="J21" s="27" t="n">
        <v>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Format="false" ht="13.5" hidden="false" customHeight="true" outlineLevel="0" collapsed="false">
      <c r="A22" s="157"/>
      <c r="B22" s="158" t="n">
        <v>456</v>
      </c>
      <c r="C22" s="55" t="s">
        <v>221</v>
      </c>
      <c r="D22" s="27" t="n">
        <v>0</v>
      </c>
      <c r="E22" s="44" t="n">
        <v>0</v>
      </c>
      <c r="F22" s="27" t="n">
        <v>0</v>
      </c>
      <c r="G22" s="27" t="n">
        <v>0</v>
      </c>
      <c r="H22" s="56" t="n">
        <v>0</v>
      </c>
      <c r="I22" s="27" t="n">
        <v>0</v>
      </c>
      <c r="J22" s="27" t="n">
        <v>0</v>
      </c>
      <c r="K22" s="12" t="s">
        <v>222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Format="false" ht="16.5" hidden="false" customHeight="true" outlineLevel="0" collapsed="false">
      <c r="A23" s="159" t="s">
        <v>55</v>
      </c>
      <c r="B23" s="131"/>
      <c r="C23" s="132" t="s">
        <v>223</v>
      </c>
      <c r="D23" s="18" t="n">
        <f aca="false">D4+D14+D19</f>
        <v>144411.05</v>
      </c>
      <c r="E23" s="18" t="n">
        <f aca="false">E4+E14+E19</f>
        <v>131613.12</v>
      </c>
      <c r="F23" s="18" t="n">
        <f aca="false">F4+F14+F19</f>
        <v>143907</v>
      </c>
      <c r="G23" s="18" t="n">
        <f aca="false">G4+G14+G19</f>
        <v>143907</v>
      </c>
      <c r="H23" s="18" t="n">
        <f aca="false">H4+H14+H19</f>
        <v>103960</v>
      </c>
      <c r="I23" s="18" t="n">
        <f aca="false">I4+I14+I19</f>
        <v>0</v>
      </c>
      <c r="J23" s="18" t="n">
        <f aca="false">J4+J14+J19</f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  <row r="1002" customFormat="false" ht="15.75" hidden="false" customHeight="true" outlineLevel="0" collapsed="false"/>
    <row r="1003" customFormat="false" ht="15.75" hidden="false" customHeight="true" outlineLevel="0" collapsed="false"/>
    <row r="1004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8.6796875" defaultRowHeight="15" zeroHeight="false" outlineLevelRow="0" outlineLevelCol="0"/>
  <cols>
    <col collapsed="false" customWidth="true" hidden="false" outlineLevel="0" max="2" min="1" style="1" width="5.43"/>
    <col collapsed="false" customWidth="true" hidden="false" outlineLevel="0" max="3" min="3" style="1" width="40.71"/>
    <col collapsed="false" customWidth="true" hidden="false" outlineLevel="0" max="10" min="4" style="1" width="12.57"/>
    <col collapsed="false" customWidth="true" hidden="false" outlineLevel="0" max="11" min="11" style="1" width="7"/>
    <col collapsed="false" customWidth="false" hidden="false" outlineLevel="0" max="26" min="12" style="1" width="8.71"/>
    <col collapsed="false" customWidth="true" hidden="false" outlineLevel="0" max="1025" min="27" style="1" width="14.43"/>
  </cols>
  <sheetData>
    <row r="1" customFormat="false" ht="16.5" hidden="false" customHeight="true" outlineLevel="0" collapsed="false">
      <c r="A1" s="143"/>
      <c r="B1" s="143"/>
      <c r="C1" s="144" t="s">
        <v>224</v>
      </c>
      <c r="D1" s="145"/>
      <c r="E1" s="145"/>
      <c r="F1" s="143"/>
      <c r="G1" s="143"/>
      <c r="H1" s="143"/>
      <c r="I1" s="143"/>
      <c r="J1" s="160"/>
      <c r="K1" s="161"/>
    </row>
    <row r="2" customFormat="false" ht="16.5" hidden="false" customHeight="true" outlineLevel="0" collapsed="false">
      <c r="A2" s="13"/>
      <c r="B2" s="13"/>
      <c r="C2" s="13" t="s">
        <v>11</v>
      </c>
      <c r="D2" s="13" t="n">
        <v>2022</v>
      </c>
      <c r="E2" s="13" t="n">
        <v>2023</v>
      </c>
      <c r="F2" s="14" t="n">
        <v>2024</v>
      </c>
      <c r="G2" s="14" t="n">
        <v>2024</v>
      </c>
      <c r="H2" s="14" t="n">
        <v>2025</v>
      </c>
      <c r="I2" s="14" t="n">
        <v>2026</v>
      </c>
      <c r="J2" s="14" t="n">
        <v>2027</v>
      </c>
      <c r="K2" s="12"/>
    </row>
    <row r="3" customFormat="false" ht="27.75" hidden="false" customHeight="true" outlineLevel="0" collapsed="false">
      <c r="A3" s="13"/>
      <c r="B3" s="13"/>
      <c r="C3" s="13"/>
      <c r="D3" s="13" t="s">
        <v>12</v>
      </c>
      <c r="E3" s="13" t="s">
        <v>12</v>
      </c>
      <c r="F3" s="15" t="s">
        <v>15</v>
      </c>
      <c r="G3" s="15" t="s">
        <v>14</v>
      </c>
      <c r="H3" s="15" t="s">
        <v>15</v>
      </c>
      <c r="I3" s="15" t="s">
        <v>15</v>
      </c>
      <c r="J3" s="15" t="s">
        <v>15</v>
      </c>
      <c r="K3" s="12"/>
    </row>
    <row r="4" customFormat="false" ht="16.5" hidden="false" customHeight="true" outlineLevel="0" collapsed="false">
      <c r="A4" s="16" t="n">
        <v>1</v>
      </c>
      <c r="B4" s="16"/>
      <c r="C4" s="17" t="s">
        <v>225</v>
      </c>
      <c r="D4" s="18" t="n">
        <f aca="false">D5+D8</f>
        <v>13343.39</v>
      </c>
      <c r="E4" s="18" t="n">
        <f aca="false">E5+E8</f>
        <v>13698.33</v>
      </c>
      <c r="F4" s="18" t="n">
        <f aca="false">F5+F8</f>
        <v>13750</v>
      </c>
      <c r="G4" s="18" t="n">
        <f aca="false">G5+G8</f>
        <v>13750</v>
      </c>
      <c r="H4" s="18" t="n">
        <f aca="false">H5+H8</f>
        <v>13750</v>
      </c>
      <c r="I4" s="18" t="n">
        <f aca="false">I5+I8</f>
        <v>13750</v>
      </c>
      <c r="J4" s="18" t="n">
        <f aca="false">J5+J8</f>
        <v>13750</v>
      </c>
      <c r="K4" s="2"/>
    </row>
    <row r="5" customFormat="false" ht="16.5" hidden="false" customHeight="true" outlineLevel="0" collapsed="false">
      <c r="A5" s="78" t="s">
        <v>226</v>
      </c>
      <c r="B5" s="13"/>
      <c r="C5" s="79" t="s">
        <v>227</v>
      </c>
      <c r="D5" s="116" t="n">
        <f aca="false">D6</f>
        <v>0</v>
      </c>
      <c r="E5" s="116" t="n">
        <f aca="false">E6</f>
        <v>0</v>
      </c>
      <c r="F5" s="116" t="n">
        <f aca="false">F6</f>
        <v>0</v>
      </c>
      <c r="G5" s="116" t="n">
        <f aca="false">G6</f>
        <v>0</v>
      </c>
      <c r="H5" s="116" t="n">
        <f aca="false">H6</f>
        <v>0</v>
      </c>
      <c r="I5" s="116" t="n">
        <f aca="false">I6</f>
        <v>0</v>
      </c>
      <c r="J5" s="116" t="n">
        <f aca="false">J6</f>
        <v>0</v>
      </c>
      <c r="K5" s="2"/>
    </row>
    <row r="6" customFormat="false" ht="13.5" hidden="false" customHeight="true" outlineLevel="0" collapsed="false">
      <c r="A6" s="106" t="s">
        <v>112</v>
      </c>
      <c r="B6" s="20" t="n">
        <v>800</v>
      </c>
      <c r="C6" s="19" t="s">
        <v>113</v>
      </c>
      <c r="D6" s="34" t="n">
        <f aca="false">D7</f>
        <v>0</v>
      </c>
      <c r="E6" s="34" t="n">
        <f aca="false">E7</f>
        <v>0</v>
      </c>
      <c r="F6" s="34" t="n">
        <f aca="false">F7</f>
        <v>0</v>
      </c>
      <c r="G6" s="34" t="n">
        <f aca="false">G7</f>
        <v>0</v>
      </c>
      <c r="H6" s="35" t="n">
        <f aca="false">H7</f>
        <v>0</v>
      </c>
      <c r="I6" s="34" t="n">
        <f aca="false">I7</f>
        <v>0</v>
      </c>
      <c r="J6" s="34" t="n">
        <f aca="false">J7</f>
        <v>0</v>
      </c>
      <c r="K6" s="2"/>
    </row>
    <row r="7" customFormat="false" ht="13.5" hidden="false" customHeight="true" outlineLevel="0" collapsed="false">
      <c r="A7" s="82"/>
      <c r="B7" s="26" t="n">
        <v>819</v>
      </c>
      <c r="C7" s="25" t="s">
        <v>228</v>
      </c>
      <c r="D7" s="58" t="n">
        <v>0</v>
      </c>
      <c r="E7" s="58" t="n">
        <v>0</v>
      </c>
      <c r="F7" s="58" t="n">
        <v>0</v>
      </c>
      <c r="G7" s="58" t="n">
        <v>0</v>
      </c>
      <c r="H7" s="83" t="n">
        <v>0</v>
      </c>
      <c r="I7" s="58" t="n">
        <v>0</v>
      </c>
      <c r="J7" s="58" t="n">
        <v>0</v>
      </c>
      <c r="K7" s="12"/>
    </row>
    <row r="8" customFormat="false" ht="16.5" hidden="false" customHeight="true" outlineLevel="0" collapsed="false">
      <c r="A8" s="78" t="s">
        <v>226</v>
      </c>
      <c r="B8" s="13"/>
      <c r="C8" s="79" t="s">
        <v>229</v>
      </c>
      <c r="D8" s="116" t="n">
        <f aca="false">D9</f>
        <v>13343.39</v>
      </c>
      <c r="E8" s="116" t="n">
        <f aca="false">E9</f>
        <v>13698.33</v>
      </c>
      <c r="F8" s="116" t="n">
        <f aca="false">F9</f>
        <v>13750</v>
      </c>
      <c r="G8" s="116" t="n">
        <f aca="false">G9</f>
        <v>13750</v>
      </c>
      <c r="H8" s="116" t="n">
        <f aca="false">H9</f>
        <v>13750</v>
      </c>
      <c r="I8" s="116" t="n">
        <f aca="false">I9</f>
        <v>13750</v>
      </c>
      <c r="J8" s="116" t="n">
        <f aca="false">J9</f>
        <v>13750</v>
      </c>
      <c r="K8" s="2"/>
    </row>
    <row r="9" customFormat="false" ht="13.5" hidden="false" customHeight="true" outlineLevel="0" collapsed="false">
      <c r="A9" s="106" t="s">
        <v>88</v>
      </c>
      <c r="B9" s="20" t="n">
        <v>800</v>
      </c>
      <c r="C9" s="19" t="s">
        <v>230</v>
      </c>
      <c r="D9" s="34" t="n">
        <f aca="false">SUM(D10:D18)</f>
        <v>13343.39</v>
      </c>
      <c r="E9" s="34" t="n">
        <f aca="false">SUM(E10:E18)</f>
        <v>13698.33</v>
      </c>
      <c r="F9" s="34" t="n">
        <f aca="false">SUM(F10:F18)</f>
        <v>13750</v>
      </c>
      <c r="G9" s="34" t="n">
        <f aca="false">SUM(G10:G18)</f>
        <v>13750</v>
      </c>
      <c r="H9" s="35" t="n">
        <f aca="false">SUM(H10:H18)</f>
        <v>13750</v>
      </c>
      <c r="I9" s="34" t="n">
        <f aca="false">SUM(I10:I18)</f>
        <v>13750</v>
      </c>
      <c r="J9" s="34" t="n">
        <f aca="false">SUM(J10:J18)</f>
        <v>13750</v>
      </c>
      <c r="K9" s="2"/>
    </row>
    <row r="10" customFormat="false" ht="13.5" hidden="false" customHeight="true" outlineLevel="0" collapsed="false">
      <c r="A10" s="26"/>
      <c r="B10" s="26" t="n">
        <v>821</v>
      </c>
      <c r="C10" s="25" t="s">
        <v>231</v>
      </c>
      <c r="D10" s="58" t="n">
        <v>13343.39</v>
      </c>
      <c r="E10" s="58" t="n">
        <v>13698.33</v>
      </c>
      <c r="F10" s="58" t="n">
        <v>13750</v>
      </c>
      <c r="G10" s="58" t="n">
        <v>13750</v>
      </c>
      <c r="H10" s="83" t="n">
        <v>13750</v>
      </c>
      <c r="I10" s="58" t="n">
        <v>13750</v>
      </c>
      <c r="J10" s="58" t="n">
        <v>13750</v>
      </c>
      <c r="K10" s="12"/>
    </row>
    <row r="11" customFormat="false" ht="13.5" hidden="false" customHeight="true" outlineLevel="0" collapsed="false">
      <c r="A11" s="26"/>
      <c r="B11" s="26" t="n">
        <v>821</v>
      </c>
      <c r="C11" s="25" t="s">
        <v>232</v>
      </c>
      <c r="D11" s="58" t="n">
        <v>0</v>
      </c>
      <c r="E11" s="58" t="n">
        <v>0</v>
      </c>
      <c r="F11" s="58" t="n">
        <v>0</v>
      </c>
      <c r="G11" s="58" t="n">
        <v>0</v>
      </c>
      <c r="H11" s="83" t="n">
        <v>0</v>
      </c>
      <c r="I11" s="58" t="n">
        <v>0</v>
      </c>
      <c r="J11" s="58" t="n">
        <v>0</v>
      </c>
      <c r="K11" s="12"/>
    </row>
    <row r="12" customFormat="false" ht="13.5" hidden="false" customHeight="true" outlineLevel="0" collapsed="false">
      <c r="A12" s="26"/>
      <c r="B12" s="26" t="n">
        <v>821</v>
      </c>
      <c r="C12" s="25" t="s">
        <v>233</v>
      </c>
      <c r="D12" s="58" t="n">
        <v>0</v>
      </c>
      <c r="E12" s="58" t="n">
        <v>0</v>
      </c>
      <c r="F12" s="58" t="n">
        <v>0</v>
      </c>
      <c r="G12" s="58" t="n">
        <v>0</v>
      </c>
      <c r="H12" s="83" t="n">
        <v>0</v>
      </c>
      <c r="I12" s="58" t="n">
        <v>0</v>
      </c>
      <c r="J12" s="58" t="n">
        <v>0</v>
      </c>
      <c r="K12" s="12"/>
    </row>
    <row r="13" customFormat="false" ht="13.5" hidden="false" customHeight="true" outlineLevel="0" collapsed="false">
      <c r="A13" s="26"/>
      <c r="B13" s="26" t="n">
        <v>821</v>
      </c>
      <c r="C13" s="25" t="s">
        <v>233</v>
      </c>
      <c r="D13" s="58" t="n">
        <v>0</v>
      </c>
      <c r="E13" s="58" t="n">
        <v>0</v>
      </c>
      <c r="F13" s="58" t="n">
        <v>0</v>
      </c>
      <c r="G13" s="58" t="n">
        <v>0</v>
      </c>
      <c r="H13" s="83" t="n">
        <v>0</v>
      </c>
      <c r="I13" s="58" t="n">
        <v>0</v>
      </c>
      <c r="J13" s="58" t="n">
        <v>0</v>
      </c>
      <c r="K13" s="12"/>
    </row>
    <row r="14" customFormat="false" ht="13.5" hidden="false" customHeight="true" outlineLevel="0" collapsed="false">
      <c r="A14" s="26"/>
      <c r="B14" s="26" t="n">
        <v>821</v>
      </c>
      <c r="C14" s="25" t="s">
        <v>233</v>
      </c>
      <c r="D14" s="58" t="n">
        <v>0</v>
      </c>
      <c r="E14" s="58" t="n">
        <v>0</v>
      </c>
      <c r="F14" s="58" t="n">
        <v>0</v>
      </c>
      <c r="G14" s="58" t="n">
        <v>0</v>
      </c>
      <c r="H14" s="83" t="n">
        <v>0</v>
      </c>
      <c r="I14" s="58" t="n">
        <v>0</v>
      </c>
      <c r="J14" s="58" t="n">
        <v>0</v>
      </c>
      <c r="K14" s="12"/>
    </row>
    <row r="15" customFormat="false" ht="13.5" hidden="false" customHeight="true" outlineLevel="0" collapsed="false">
      <c r="A15" s="26"/>
      <c r="B15" s="26" t="n">
        <v>821</v>
      </c>
      <c r="C15" s="25" t="s">
        <v>233</v>
      </c>
      <c r="D15" s="58" t="n">
        <v>0</v>
      </c>
      <c r="E15" s="58" t="n">
        <v>0</v>
      </c>
      <c r="F15" s="58" t="n">
        <v>0</v>
      </c>
      <c r="G15" s="58" t="n">
        <v>0</v>
      </c>
      <c r="H15" s="83" t="n">
        <v>0</v>
      </c>
      <c r="I15" s="58" t="n">
        <v>0</v>
      </c>
      <c r="J15" s="58" t="n">
        <v>0</v>
      </c>
      <c r="K15" s="12"/>
    </row>
    <row r="16" customFormat="false" ht="13.5" hidden="false" customHeight="true" outlineLevel="0" collapsed="false">
      <c r="A16" s="26"/>
      <c r="B16" s="26" t="n">
        <v>821</v>
      </c>
      <c r="C16" s="25" t="s">
        <v>233</v>
      </c>
      <c r="D16" s="58" t="n">
        <v>0</v>
      </c>
      <c r="E16" s="58" t="n">
        <v>0</v>
      </c>
      <c r="F16" s="58" t="n">
        <v>0</v>
      </c>
      <c r="G16" s="58" t="n">
        <v>0</v>
      </c>
      <c r="H16" s="83" t="n">
        <v>0</v>
      </c>
      <c r="I16" s="58" t="n">
        <v>0</v>
      </c>
      <c r="J16" s="58" t="n">
        <v>0</v>
      </c>
      <c r="K16" s="12"/>
    </row>
    <row r="17" customFormat="false" ht="13.5" hidden="false" customHeight="true" outlineLevel="0" collapsed="false">
      <c r="A17" s="26"/>
      <c r="B17" s="26" t="n">
        <v>821</v>
      </c>
      <c r="C17" s="25" t="s">
        <v>233</v>
      </c>
      <c r="D17" s="58" t="n">
        <v>0</v>
      </c>
      <c r="E17" s="58" t="n">
        <v>0</v>
      </c>
      <c r="F17" s="58" t="n">
        <v>0</v>
      </c>
      <c r="G17" s="58" t="n">
        <v>0</v>
      </c>
      <c r="H17" s="83" t="n">
        <v>0</v>
      </c>
      <c r="I17" s="58" t="n">
        <v>0</v>
      </c>
      <c r="J17" s="58" t="n">
        <v>0</v>
      </c>
      <c r="K17" s="12"/>
    </row>
    <row r="18" customFormat="false" ht="13.5" hidden="false" customHeight="true" outlineLevel="0" collapsed="false">
      <c r="A18" s="26"/>
      <c r="B18" s="26" t="n">
        <v>821</v>
      </c>
      <c r="C18" s="25" t="s">
        <v>233</v>
      </c>
      <c r="D18" s="58" t="n">
        <v>0</v>
      </c>
      <c r="E18" s="58" t="n">
        <v>0</v>
      </c>
      <c r="F18" s="58" t="n">
        <v>0</v>
      </c>
      <c r="G18" s="58" t="n">
        <v>0</v>
      </c>
      <c r="H18" s="83" t="n">
        <v>0</v>
      </c>
      <c r="I18" s="58" t="n">
        <v>0</v>
      </c>
      <c r="J18" s="58" t="n">
        <v>0</v>
      </c>
      <c r="K18" s="12"/>
    </row>
    <row r="19" customFormat="false" ht="16.5" hidden="false" customHeight="true" outlineLevel="0" collapsed="false">
      <c r="A19" s="130" t="s">
        <v>55</v>
      </c>
      <c r="B19" s="162"/>
      <c r="C19" s="132" t="s">
        <v>234</v>
      </c>
      <c r="D19" s="18" t="n">
        <f aca="false">D4</f>
        <v>13343.39</v>
      </c>
      <c r="E19" s="18" t="n">
        <f aca="false">E4</f>
        <v>13698.33</v>
      </c>
      <c r="F19" s="18" t="n">
        <f aca="false">F4</f>
        <v>13750</v>
      </c>
      <c r="G19" s="18" t="n">
        <f aca="false">G4</f>
        <v>13750</v>
      </c>
      <c r="H19" s="18" t="n">
        <f aca="false">H4</f>
        <v>13750</v>
      </c>
      <c r="I19" s="18" t="n">
        <f aca="false">I4</f>
        <v>13750</v>
      </c>
      <c r="J19" s="18" t="n">
        <f aca="false">J4</f>
        <v>13750</v>
      </c>
      <c r="K19" s="2"/>
    </row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">
    <mergeCell ref="A2:A3"/>
    <mergeCell ref="B2:B3"/>
    <mergeCell ref="C2:C3"/>
  </mergeCells>
  <printOptions headings="false" gridLines="false" gridLinesSet="true" horizontalCentered="false" verticalCentered="false"/>
  <pageMargins left="0.7" right="0.7" top="0.75" bottom="0.75" header="0" footer="0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/>
  <dc:description/>
  <dc:language>sk-SK</dc:language>
  <cp:lastModifiedBy/>
  <cp:lastPrinted>2021-11-19T12:23:20Z</cp:lastPrinted>
  <dcterms:modified xsi:type="dcterms:W3CDTF">2024-12-10T10:14:21Z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aleCrop">
    <vt:bool>0</vt:bool>
  </property>
  <property fmtid="{D5CDD505-2E9C-101B-9397-08002B2CF9AE}" pid="3" name="ShareDoc">
    <vt:bool>0</vt:bool>
  </property>
</Properties>
</file>